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53" documentId="120_S{2AC9BD13-BADA-5192-A53E-5A8FF88502F6}" xr6:coauthVersionLast="47" xr6:coauthVersionMax="47" xr10:uidLastSave="{095B4BF2-DDF3-4B30-A257-F436ABE155D3}"/>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8" i="9" l="1"/>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199" i="9"/>
  <c r="G199" i="9"/>
  <c r="I199" i="9"/>
  <c r="J199" i="9"/>
  <c r="L199" i="9"/>
  <c r="B38" i="9"/>
  <c r="B39" i="9"/>
  <c r="B40" i="9"/>
  <c r="B41" i="9"/>
  <c r="B42" i="9"/>
  <c r="B43" i="9"/>
  <c r="B44" i="9"/>
  <c r="B45" i="9"/>
  <c r="B46" i="9"/>
  <c r="B47" i="9"/>
  <c r="B48" i="9"/>
  <c r="B49" i="9"/>
  <c r="B50" i="9"/>
  <c r="B51" i="9"/>
  <c r="B52" i="9"/>
  <c r="B53" i="9"/>
  <c r="B54" i="9"/>
  <c r="B55" i="9"/>
  <c r="B56" i="9"/>
  <c r="B57" i="9"/>
  <c r="G38" i="9"/>
  <c r="G39" i="9"/>
  <c r="G40" i="9"/>
  <c r="G41" i="9"/>
  <c r="G42" i="9"/>
  <c r="G43" i="9"/>
  <c r="G44" i="9"/>
  <c r="G45" i="9"/>
  <c r="G46" i="9"/>
  <c r="G47" i="9"/>
  <c r="G48" i="9"/>
  <c r="G49" i="9"/>
  <c r="G50" i="9"/>
  <c r="G51" i="9"/>
  <c r="G52" i="9"/>
  <c r="G53" i="9"/>
  <c r="G54" i="9"/>
  <c r="G55" i="9"/>
  <c r="G56" i="9"/>
  <c r="G57" i="9"/>
  <c r="I38" i="9"/>
  <c r="I39" i="9"/>
  <c r="I40" i="9"/>
  <c r="I41" i="9"/>
  <c r="I42" i="9"/>
  <c r="I43" i="9"/>
  <c r="I44" i="9"/>
  <c r="I45" i="9"/>
  <c r="I46" i="9"/>
  <c r="I47" i="9"/>
  <c r="I48" i="9"/>
  <c r="I49" i="9"/>
  <c r="I50" i="9"/>
  <c r="I51" i="9"/>
  <c r="I52" i="9"/>
  <c r="I53" i="9"/>
  <c r="I54" i="9"/>
  <c r="I55" i="9"/>
  <c r="I56" i="9"/>
  <c r="I57" i="9"/>
  <c r="L38" i="9"/>
  <c r="L39" i="9"/>
  <c r="L40" i="9"/>
  <c r="L41" i="9"/>
  <c r="L42" i="9"/>
  <c r="L43" i="9"/>
  <c r="L44" i="9"/>
  <c r="L45" i="9"/>
  <c r="L46" i="9"/>
  <c r="L47" i="9"/>
  <c r="L48" i="9"/>
  <c r="L49" i="9"/>
  <c r="L50" i="9"/>
  <c r="L51" i="9"/>
  <c r="L52" i="9"/>
  <c r="L53" i="9"/>
  <c r="L54" i="9"/>
  <c r="L55" i="9"/>
  <c r="L56" i="9"/>
  <c r="L57" i="9"/>
  <c r="J38" i="9"/>
  <c r="J39" i="9"/>
  <c r="J40" i="9"/>
  <c r="J41" i="9"/>
  <c r="J42" i="9"/>
  <c r="J43" i="9"/>
  <c r="J44" i="9"/>
  <c r="J45" i="9"/>
  <c r="J46" i="9"/>
  <c r="J47" i="9"/>
  <c r="J48" i="9"/>
  <c r="J49" i="9"/>
  <c r="J50" i="9"/>
  <c r="J51" i="9"/>
  <c r="J52" i="9"/>
  <c r="J53" i="9"/>
  <c r="J54" i="9"/>
  <c r="J55" i="9"/>
  <c r="J56" i="9"/>
  <c r="J57"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B18" i="9"/>
  <c r="B19" i="9"/>
  <c r="B20" i="9"/>
  <c r="B21" i="9"/>
  <c r="B22" i="9"/>
  <c r="B23" i="9"/>
  <c r="B24" i="9"/>
  <c r="B25" i="9"/>
  <c r="B26" i="9"/>
  <c r="B27" i="9"/>
  <c r="B28" i="9"/>
  <c r="B29" i="9"/>
  <c r="B30" i="9"/>
  <c r="B31" i="9"/>
  <c r="B32" i="9"/>
  <c r="B33" i="9"/>
  <c r="B34" i="9"/>
  <c r="B35" i="9"/>
  <c r="B36" i="9"/>
  <c r="B37" i="9"/>
  <c r="G18" i="9"/>
  <c r="G19" i="9"/>
  <c r="G20" i="9"/>
  <c r="G21" i="9"/>
  <c r="G22" i="9"/>
  <c r="G23" i="9"/>
  <c r="G24" i="9"/>
  <c r="G25" i="9"/>
  <c r="G26" i="9"/>
  <c r="G27" i="9"/>
  <c r="G28" i="9"/>
  <c r="G29" i="9"/>
  <c r="G30" i="9"/>
  <c r="G31" i="9"/>
  <c r="G32" i="9"/>
  <c r="G33" i="9"/>
  <c r="G34" i="9"/>
  <c r="G35" i="9"/>
  <c r="G36" i="9"/>
  <c r="G37" i="9"/>
  <c r="B2" i="9"/>
  <c r="B3" i="9"/>
  <c r="B4" i="9"/>
  <c r="B5" i="9"/>
  <c r="B6" i="9"/>
  <c r="B7" i="9"/>
  <c r="B8" i="9"/>
  <c r="B9" i="9"/>
  <c r="B10" i="9"/>
  <c r="B11" i="9"/>
  <c r="B12" i="9"/>
  <c r="B13" i="9"/>
  <c r="B14" i="9"/>
  <c r="B15" i="9"/>
  <c r="B16" i="9"/>
  <c r="B17" i="9"/>
  <c r="G17" i="9"/>
  <c r="G16" i="9"/>
  <c r="G15" i="9"/>
  <c r="G14" i="9"/>
  <c r="G13" i="9"/>
  <c r="G12" i="9"/>
  <c r="G11" i="9"/>
  <c r="G10" i="9"/>
  <c r="G9" i="9"/>
  <c r="G8" i="9"/>
  <c r="G7" i="9"/>
  <c r="G6" i="9"/>
  <c r="G5" i="9"/>
  <c r="G4" i="9"/>
  <c r="G3" i="9"/>
  <c r="G2" i="9"/>
  <c r="J3"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4" i="5"/>
  <c r="G4" i="5"/>
  <c r="I4" i="5"/>
  <c r="J4" i="5"/>
  <c r="L4" i="5"/>
  <c r="G3" i="5"/>
  <c r="G2" i="4"/>
  <c r="J2" i="1"/>
  <c r="L2" i="1"/>
  <c r="L3" i="4"/>
  <c r="L4" i="4"/>
  <c r="L5" i="4"/>
  <c r="L6" i="4"/>
  <c r="L7" i="4"/>
  <c r="J4" i="4"/>
  <c r="J5" i="4"/>
  <c r="J6" i="4"/>
  <c r="J7" i="4"/>
  <c r="I3" i="4"/>
  <c r="I4" i="4"/>
  <c r="I5" i="4"/>
  <c r="I6" i="4"/>
  <c r="I7" i="4"/>
  <c r="G3" i="4"/>
  <c r="G4" i="4"/>
  <c r="G5" i="4"/>
  <c r="G6" i="4"/>
  <c r="G7" i="4"/>
  <c r="B3" i="4"/>
  <c r="B4" i="4"/>
  <c r="B5" i="4"/>
  <c r="B6" i="4"/>
  <c r="B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<sst xmlns="http://schemas.openxmlformats.org/spreadsheetml/2006/main" count="180275" uniqueCount="39123">
  <si>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</si>
  <si>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</si>
  <si>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</si>
  <si>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</si>
  <si>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</si>
  <si>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</si>
  <si>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</si>
  <si>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</si>
  <si>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</si>
  <si>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</si>
  <si>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</si>
  <si>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</si>
  <si>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</si>
  <si>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</si>
  <si>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</si>
  <si>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</si>
  <si>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</si>
  <si>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</si>
  <si>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</si>
  <si>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</si>
  <si>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</si>
  <si>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</si>
  <si>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</si>
  <si>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</si>
  <si>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</si>
  <si>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</si>
  <si>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</si>
  <si>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</si>
  <si>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</si>
  <si>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</si>
  <si>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</si>
  <si>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</si>
  <si>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</si>
  <si>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</si>
  <si>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</si>
  <si>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</si>
  <si>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</si>
  <si>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</si>
  <si>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</si>
  <si>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</si>
  <si>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</si>
  <si>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</si>
  <si>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</si>
  <si>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</si>
  <si>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</si>
  <si>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</si>
  <si>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</si>
  <si>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</si>
  <si>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</si>
  <si>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</si>
  <si>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</si>
  <si>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</si>
  <si>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</si>
  <si>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</si>
  <si>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</si>
  <si>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</si>
  <si>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</si>
  <si>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</si>
  <si>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</si>
  <si>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</si>
  <si>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</si>
  <si>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</si>
  <si>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</si>
  <si>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</si>
  <si>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</si>
  <si>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</si>
  <si>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</si>
  <si>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</si>
  <si>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</si>
  <si>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</si>
  <si>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</si>
  <si>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</si>
  <si>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</si>
  <si>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</si>
  <si>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</si>
  <si>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</si>
  <si>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</si>
  <si>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</si>
  <si>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</si>
  <si>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</si>
  <si>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</si>
  <si>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</si>
  <si>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</si>
  <si>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</si>
  <si>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</si>
  <si>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</si>
  <si>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</si>
  <si>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</si>
  <si>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</si>
  <si>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</si>
  <si>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</si>
  <si>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</si>
  <si>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</si>
  <si>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</si>
  <si>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</si>
  <si>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</si>
  <si>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</si>
  <si>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</si>
  <si>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</si>
  <si>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</si>
  <si>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</si>
  <si>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</si>
  <si>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</si>
  <si>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</si>
  <si>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</si>
  <si>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</si>
  <si>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</si>
  <si>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</si>
  <si>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</si>
  <si>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</si>
  <si>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</si>
  <si>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</si>
  <si>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</si>
  <si>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</si>
  <si>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</si>
  <si>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</si>
  <si>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</si>
  <si>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</si>
  <si>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</si>
  <si>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</si>
  <si>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</si>
  <si>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</si>
  <si>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</si>
  <si>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</si>
  <si>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</si>
  <si>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</si>
  <si>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</si>
  <si>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</si>
  <si>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</si>
  <si>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</si>
  <si>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</si>
  <si>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</si>
  <si>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</si>
  <si>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</si>
  <si>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</si>
  <si>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</si>
  <si>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</si>
  <si>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</si>
  <si>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</si>
  <si>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</si>
  <si>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</si>
  <si>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</si>
  <si>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</si>
  <si>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</si>
  <si>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</si>
  <si>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</si>
  <si>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</si>
  <si>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</si>
  <si>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</si>
  <si>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</si>
  <si>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</si>
  <si>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</si>
  <si>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</si>
  <si>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</si>
  <si>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</si>
  <si>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</si>
  <si>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</si>
  <si>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</si>
  <si>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</si>
  <si>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</si>
  <si>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</si>
  <si>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</si>
  <si>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</si>
  <si>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</si>
  <si>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</si>
  <si>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</si>
  <si>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</si>
  <si>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</si>
  <si>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</si>
  <si>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</si>
  <si>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</si>
  <si>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</si>
  <si>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</si>
  <si>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</si>
  <si>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</si>
  <si>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</si>
  <si>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</si>
  <si>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</si>
  <si>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</si>
  <si>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</si>
  <si>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</si>
  <si>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</si>
  <si>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</si>
  <si>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</si>
  <si>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</si>
  <si>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</si>
  <si>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</si>
  <si>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</si>
  <si>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</si>
  <si>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</si>
  <si>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</si>
  <si>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</si>
  <si>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</si>
  <si>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</si>
  <si>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</si>
  <si>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</si>
  <si>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</si>
  <si>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</si>
  <si>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</si>
  <si>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</si>
  <si>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</si>
  <si>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</si>
  <si>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</si>
  <si>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</si>
  <si>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</si>
  <si>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</si>
  <si>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</si>
  <si>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</si>
  <si>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</si>
  <si>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</si>
  <si>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</si>
  <si>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</si>
  <si>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</si>
  <si>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</si>
  <si>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</si>
  <si>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</si>
  <si>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</si>
  <si>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</si>
  <si>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</si>
  <si>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</si>
  <si>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</si>
  <si>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</si>
  <si>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</si>
  <si>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</si>
  <si>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</si>
  <si>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</si>
  <si>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</si>
  <si>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</si>
  <si>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</si>
  <si>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</si>
  <si>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</si>
  <si>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</si>
  <si>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</si>
  <si>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</si>
  <si>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</si>
  <si>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</si>
  <si>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</si>
  <si>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</si>
  <si>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</si>
  <si>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</si>
  <si>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</si>
  <si>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</si>
  <si>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</si>
  <si>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</si>
  <si>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</si>
  <si>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</si>
  <si>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</si>
  <si>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</si>
  <si>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</si>
  <si>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</si>
  <si>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</si>
  <si>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</si>
  <si>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</si>
  <si>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</si>
  <si>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</si>
  <si>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</si>
  <si>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</si>
  <si>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</si>
  <si>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</si>
  <si>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</si>
  <si>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</si>
  <si>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</si>
  <si>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</si>
  <si>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</si>
  <si>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</si>
  <si>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</si>
  <si>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</si>
  <si>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</si>
  <si>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</si>
  <si>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</si>
  <si>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</si>
  <si>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</si>
  <si>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</si>
  <si>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</si>
  <si>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</si>
  <si>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</si>
  <si>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</si>
  <si>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</si>
  <si>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</si>
  <si>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</si>
  <si>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</si>
  <si>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</si>
  <si>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</si>
  <si>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</si>
  <si>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</si>
  <si>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</si>
  <si>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</si>
  <si>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</si>
  <si>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</si>
  <si>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</si>
  <si>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</si>
  <si>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</si>
  <si>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</si>
  <si>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</si>
  <si>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</si>
  <si>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</si>
  <si>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</si>
  <si>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</si>
  <si>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</si>
  <si>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</si>
  <si>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</si>
  <si>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</si>
  <si>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</si>
  <si>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</si>
  <si>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</si>
  <si>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</si>
  <si>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</si>
  <si>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</si>
  <si>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</si>
  <si>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</si>
  <si>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</si>
  <si>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</si>
  <si>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</si>
  <si>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</si>
  <si>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</si>
  <si>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</si>
  <si>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</si>
  <si>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</si>
  <si>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</si>
  <si>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</si>
  <si>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</si>
  <si>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</si>
  <si>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</si>
  <si>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</si>
  <si>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</si>
  <si>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</si>
  <si>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</si>
  <si>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</si>
  <si>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</si>
  <si>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</si>
  <si>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</si>
  <si>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</si>
  <si>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</si>
  <si>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</si>
  <si>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</si>
  <si>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</si>
  <si>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</si>
  <si>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</si>
  <si>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</si>
  <si>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</si>
  <si>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</si>
  <si>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</si>
  <si>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</si>
  <si>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</si>
  <si>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</si>
  <si>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</si>
  <si>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</si>
  <si>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</si>
  <si>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</si>
  <si>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</si>
  <si>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</si>
  <si>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</si>
  <si>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</si>
  <si>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</si>
  <si>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</si>
  <si>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</si>
  <si>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</si>
  <si>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</si>
  <si>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</si>
  <si>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</si>
  <si>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</si>
  <si>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</si>
  <si>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</si>
  <si>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</si>
  <si>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</si>
  <si>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</si>
  <si>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</si>
  <si>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</si>
  <si>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</si>
  <si>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</si>
  <si>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</si>
  <si>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</si>
  <si>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</si>
  <si>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</si>
  <si>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</si>
  <si>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</si>
  <si>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</si>
  <si>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</si>
  <si>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</si>
  <si>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</si>
  <si>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</si>
  <si>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</si>
  <si>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</si>
  <si>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</si>
  <si>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</si>
  <si>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</si>
  <si>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</si>
  <si>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</si>
  <si>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</si>
  <si>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</si>
  <si>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</si>
  <si>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</si>
  <si>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</si>
  <si>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</si>
  <si>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</si>
  <si>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</si>
  <si>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</si>
  <si>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</si>
  <si>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</si>
  <si>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</si>
  <si>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</si>
  <si>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</si>
  <si>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</si>
  <si>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</si>
  <si>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</si>
  <si>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</si>
  <si>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</si>
  <si>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</si>
  <si>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</si>
  <si>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</si>
  <si>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</si>
  <si>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</si>
  <si>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</si>
  <si>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</si>
  <si>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</si>
  <si>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</si>
  <si>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</si>
  <si>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</si>
  <si>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</si>
  <si>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</si>
  <si>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</si>
  <si>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</si>
  <si>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</si>
  <si>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</si>
  <si>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</si>
  <si>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</si>
  <si>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</si>
  <si>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</si>
  <si>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</si>
  <si>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</si>
  <si>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</si>
  <si>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</si>
  <si>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</si>
  <si>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</si>
  <si>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</si>
  <si>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</si>
  <si>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</si>
  <si>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</si>
  <si>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</si>
  <si>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</si>
  <si>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</si>
  <si>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</si>
  <si>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</si>
  <si>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</si>
  <si>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</si>
  <si>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</si>
  <si>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</si>
  <si>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</si>
  <si>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</si>
  <si>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</si>
  <si>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</si>
  <si>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</si>
  <si>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</si>
  <si>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</si>
  <si>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</si>
  <si>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</si>
  <si>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</si>
  <si>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</si>
  <si>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</si>
  <si>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</si>
  <si>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</si>
  <si>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</si>
  <si>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</si>
  <si>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</si>
  <si>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</si>
  <si>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</si>
  <si>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</si>
  <si>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</si>
  <si>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</si>
  <si>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</si>
  <si>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</si>
  <si>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</si>
  <si>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</si>
  <si>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</si>
  <si>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</si>
  <si>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</si>
  <si>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</si>
  <si>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</si>
  <si>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</si>
  <si>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</si>
  <si>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</si>
  <si>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</si>
  <si>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</si>
  <si>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</si>
  <si>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</si>
  <si>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</si>
  <si>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</si>
  <si>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</si>
  <si>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</si>
  <si>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</si>
  <si>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</si>
  <si>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</si>
  <si>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</si>
  <si>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</si>
  <si>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</si>
  <si>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</si>
  <si>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</si>
  <si>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</si>
  <si>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</si>
  <si>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</si>
  <si>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</si>
  <si>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</si>
  <si>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</si>
  <si>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</si>
  <si>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</si>
  <si>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</si>
  <si>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</si>
  <si>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</si>
  <si>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</si>
  <si>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</si>
  <si>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</si>
  <si>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</si>
  <si>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</si>
  <si>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</si>
  <si>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</si>
  <si>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</si>
  <si>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</si>
  <si>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</si>
  <si>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</si>
  <si>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</si>
  <si>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</si>
  <si>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</si>
  <si>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</si>
  <si>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</si>
  <si>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</si>
  <si>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</si>
  <si>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</si>
  <si>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</si>
  <si>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</si>
  <si>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</si>
  <si>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</si>
  <si>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</si>
  <si>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</si>
  <si>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</si>
  <si>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</si>
  <si>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</si>
  <si>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</si>
  <si>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</si>
  <si>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</si>
  <si>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</si>
  <si>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</si>
  <si>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</si>
  <si>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</si>
  <si>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</si>
  <si>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</si>
  <si>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</si>
  <si>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</si>
  <si>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</si>
  <si>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</si>
  <si>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</si>
  <si>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</si>
  <si>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</si>
  <si>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</si>
  <si>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</si>
  <si>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</si>
  <si>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</si>
  <si>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</si>
  <si>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</si>
  <si>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</si>
  <si>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</si>
  <si>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</si>
  <si>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</si>
  <si>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</si>
  <si>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</si>
  <si>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</si>
  <si>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</si>
  <si>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</si>
  <si>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</si>
  <si>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</si>
  <si>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</si>
  <si>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</si>
  <si>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</si>
  <si>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</si>
  <si>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</si>
  <si>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</si>
  <si>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</si>
  <si>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</si>
  <si>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</si>
  <si>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</si>
  <si>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</si>
  <si>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</si>
  <si>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</si>
  <si>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</si>
  <si>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</si>
  <si>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</si>
  <si>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</si>
  <si>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</si>
  <si>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</si>
  <si>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</si>
  <si>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</si>
  <si>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</si>
  <si>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</si>
  <si>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</si>
  <si>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</si>
  <si>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</si>
  <si>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</si>
  <si>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</si>
  <si>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</si>
  <si>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</si>
  <si>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</si>
  <si>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</si>
  <si>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</si>
  <si>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</si>
  <si>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</si>
  <si>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</si>
  <si>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</si>
  <si>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</si>
  <si>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</si>
  <si>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</si>
  <si>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</si>
  <si>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</si>
  <si>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</si>
  <si>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</si>
  <si>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</si>
  <si>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</si>
  <si>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</si>
  <si>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</si>
  <si>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</si>
  <si>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</si>
  <si>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</si>
  <si>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</si>
  <si>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</si>
  <si>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</si>
  <si>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</si>
  <si>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</si>
  <si>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</si>
  <si>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</si>
  <si>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</si>
  <si>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</si>
  <si>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</si>
  <si>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</si>
  <si>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</si>
  <si>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</si>
  <si>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</si>
  <si>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</si>
  <si>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</si>
  <si>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</si>
  <si>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</si>
  <si>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</si>
  <si>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</si>
  <si>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</si>
  <si>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</si>
  <si>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</si>
  <si>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</si>
  <si>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</si>
  <si>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</si>
  <si>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</si>
  <si>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</si>
  <si>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</si>
  <si>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</si>
  <si>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</si>
  <si>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</si>
  <si>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</si>
  <si>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</si>
  <si>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</si>
  <si>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</si>
  <si>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</si>
  <si>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</si>
  <si>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</si>
  <si>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</si>
  <si>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</si>
  <si>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</si>
  <si>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</si>
  <si>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</si>
  <si>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</si>
  <si>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</si>
  <si>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</si>
  <si>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</si>
  <si>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</si>
  <si>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</si>
  <si>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</si>
  <si>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</si>
  <si>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</si>
  <si>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</si>
  <si>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</si>
  <si>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</si>
  <si>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</si>
  <si>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</si>
  <si>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</si>
  <si>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</si>
  <si>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</si>
  <si>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</si>
  <si>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</si>
  <si>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</si>
  <si>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</si>
  <si>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</si>
  <si>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</si>
  <si>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</si>
  <si>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</si>
  <si>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</si>
  <si>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</si>
  <si>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</si>
  <si>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</si>
  <si>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</si>
  <si>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</si>
  <si>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</si>
  <si>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</si>
  <si>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</si>
  <si>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</si>
  <si>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</si>
  <si>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</si>
  <si>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</si>
  <si>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</si>
  <si>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</si>
  <si>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</si>
  <si>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</si>
  <si>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</si>
  <si>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</si>
  <si>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</si>
  <si>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</si>
  <si>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</si>
  <si>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</si>
  <si>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</si>
  <si>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</si>
  <si>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</si>
  <si>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</si>
  <si>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</si>
  <si>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</si>
  <si>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</si>
  <si>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</si>
  <si>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</si>
  <si>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</si>
  <si>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</si>
  <si>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</si>
  <si>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</si>
  <si>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</si>
  <si>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</si>
  <si>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</si>
  <si>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</si>
  <si>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</si>
  <si>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</si>
  <si>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</si>
  <si>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</si>
  <si>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</si>
  <si>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</si>
  <si>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</si>
  <si>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</si>
  <si>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</si>
  <si>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</si>
  <si>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</si>
  <si>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</si>
  <si>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</si>
  <si>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</si>
  <si>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</si>
  <si>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</si>
  <si>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</si>
  <si>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</si>
  <si>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</si>
  <si>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</si>
  <si>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</si>
  <si>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</si>
  <si>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</si>
  <si>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</si>
  <si>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</si>
  <si>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</si>
  <si>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</si>
  <si>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</si>
  <si>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</si>
  <si>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</si>
  <si>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</si>
  <si>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</si>
  <si>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</si>
  <si>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</si>
  <si>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</si>
  <si>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</si>
  <si>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</si>
  <si>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</si>
  <si>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</si>
  <si>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</si>
  <si>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</si>
  <si>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</si>
  <si>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</si>
  <si>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</si>
  <si>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</si>
  <si>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</si>
  <si>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</si>
  <si>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</si>
  <si>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</si>
  <si>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</si>
  <si>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</si>
  <si>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</si>
  <si>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</si>
  <si>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</si>
  <si>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</si>
  <si>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</si>
  <si>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</si>
  <si>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</si>
  <si>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</si>
  <si>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</si>
  <si>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</si>
  <si>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</si>
  <si>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</si>
  <si>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</si>
  <si>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</si>
  <si>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</si>
  <si>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</si>
  <si>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</si>
  <si>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</si>
  <si>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</si>
  <si>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</si>
  <si>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</si>
  <si>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</si>
  <si>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</si>
  <si>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</si>
  <si>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</si>
  <si>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</si>
  <si>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</si>
  <si>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</si>
  <si>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</si>
  <si>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</si>
  <si>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</si>
  <si>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</si>
  <si>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</si>
  <si>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</si>
  <si>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</si>
  <si>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</si>
  <si>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</si>
  <si>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</si>
  <si>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</si>
  <si>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</si>
  <si>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</si>
  <si>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</si>
  <si>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</si>
  <si>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</si>
  <si>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</si>
  <si>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</si>
  <si>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</si>
  <si>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</si>
  <si>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</si>
  <si>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</si>
  <si>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</si>
  <si>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</si>
  <si>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</si>
  <si>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</si>
  <si>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</si>
  <si>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</si>
  <si>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</si>
  <si>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</si>
  <si>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</si>
  <si>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</si>
  <si>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</si>
  <si>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</si>
  <si>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</si>
  <si>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</si>
  <si>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</si>
  <si>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</si>
  <si>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</si>
  <si>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</si>
  <si>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</si>
  <si>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</si>
  <si>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</si>
  <si>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</si>
  <si>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</si>
  <si>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</si>
  <si>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</si>
  <si>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</si>
  <si>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</si>
  <si>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</si>
  <si>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</si>
  <si>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</si>
  <si>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</si>
  <si>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</si>
  <si>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</si>
  <si>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</si>
  <si>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</si>
  <si>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</si>
  <si>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</si>
  <si>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</si>
  <si>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</si>
  <si>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</si>
  <si>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</si>
  <si>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</si>
  <si>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</si>
  <si>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</si>
  <si>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</si>
  <si>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</si>
  <si>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</si>
  <si>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</si>
  <si>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</si>
  <si>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</si>
  <si>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</si>
  <si>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</si>
  <si>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</si>
  <si>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</si>
  <si>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</si>
  <si>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</si>
  <si>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</si>
  <si>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</si>
  <si>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</si>
  <si>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</si>
  <si>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</si>
  <si>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</si>
  <si>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</si>
  <si>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</si>
  <si>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</si>
  <si>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</si>
  <si>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</si>
  <si>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</si>
  <si>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</si>
  <si>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</si>
  <si>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</si>
  <si>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</si>
  <si>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</si>
  <si>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</si>
  <si>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</si>
  <si>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</si>
  <si>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</si>
  <si>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</si>
  <si>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</si>
  <si>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</si>
  <si>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</si>
  <si>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</si>
  <si>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</si>
  <si>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</si>
  <si>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</si>
  <si>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</si>
  <si>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</si>
  <si>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</si>
  <si>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</si>
  <si>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</si>
  <si>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</si>
  <si>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</si>
  <si>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</si>
  <si>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</si>
  <si>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</si>
  <si>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</si>
  <si>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</si>
  <si>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</si>
  <si>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</si>
  <si>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</si>
  <si>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</si>
  <si>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</si>
  <si>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</si>
  <si>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</si>
  <si>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</si>
  <si>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</si>
  <si>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</si>
  <si>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</si>
  <si>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</si>
  <si>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</si>
  <si>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</si>
  <si>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</si>
  <si>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</si>
  <si>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</si>
  <si>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</si>
  <si>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</si>
  <si>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</si>
  <si>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</si>
  <si>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</si>
  <si>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</si>
  <si>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</si>
  <si>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</si>
  <si>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</si>
  <si>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</si>
  <si>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</si>
  <si>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</si>
  <si>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</si>
  <si>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</si>
  <si>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</si>
  <si>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</si>
  <si>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</si>
  <si>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</si>
  <si>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</si>
  <si>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</si>
  <si>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</si>
  <si>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</si>
  <si>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</si>
  <si>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</si>
  <si>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</si>
  <si>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</si>
  <si>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</si>
  <si>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</si>
  <si>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</si>
  <si>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</si>
  <si>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</si>
  <si>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</si>
  <si>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</si>
  <si>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</si>
  <si>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</si>
  <si>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</si>
  <si>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</si>
  <si>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</si>
  <si>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</si>
  <si>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</si>
  <si>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</si>
  <si>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</si>
  <si>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</si>
  <si>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</si>
  <si>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</si>
  <si>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</si>
  <si>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</si>
  <si>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</si>
  <si>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</si>
  <si>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</si>
  <si>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</si>
  <si>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</si>
  <si>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</si>
  <si>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</si>
  <si>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</si>
  <si>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</si>
  <si>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</si>
  <si>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</si>
  <si>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</si>
  <si>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</si>
  <si>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</si>
  <si>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</si>
  <si>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</si>
  <si>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</si>
  <si>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</si>
  <si>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</si>
  <si>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</si>
  <si>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</si>
  <si>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</si>
  <si>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</si>
  <si>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</si>
  <si>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</si>
  <si>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</si>
  <si>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</si>
  <si>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</si>
  <si>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</si>
  <si>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</si>
  <si>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</si>
  <si>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</si>
  <si>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</si>
  <si>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</si>
  <si>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</si>
  <si>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</si>
  <si>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</si>
  <si>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</si>
  <si>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</si>
  <si>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</si>
  <si>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</si>
  <si>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</si>
  <si>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</si>
  <si>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</si>
  <si>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</si>
  <si>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</si>
  <si>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</si>
  <si>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</si>
  <si>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</si>
  <si>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</si>
  <si>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</si>
  <si>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</si>
  <si>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</si>
  <si>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</si>
  <si>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</si>
  <si>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</si>
  <si>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</si>
  <si>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</si>
  <si>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</si>
  <si>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</si>
  <si>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</si>
  <si>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</si>
  <si>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</si>
  <si>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</si>
  <si>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</si>
  <si>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</si>
  <si>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</si>
  <si>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</si>
  <si>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</si>
  <si>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</si>
  <si>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</si>
  <si>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</si>
  <si>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</si>
  <si>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</si>
  <si>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</si>
  <si>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</si>
  <si>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</si>
  <si>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</si>
  <si>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</si>
  <si>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</si>
  <si>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</si>
  <si>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</si>
  <si>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</si>
  <si>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</si>
  <si>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</si>
  <si>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</si>
  <si>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</si>
  <si>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</si>
  <si>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</si>
  <si>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</si>
  <si>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</si>
  <si>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</si>
  <si>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</si>
  <si>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</si>
  <si>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</si>
  <si>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</si>
  <si>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</si>
  <si>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</si>
  <si>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</si>
  <si>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</si>
  <si>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</si>
  <si>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</si>
  <si>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</si>
  <si>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</si>
  <si>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</si>
  <si>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</si>
  <si>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</si>
  <si>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</si>
  <si>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</si>
  <si>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</si>
  <si>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</si>
  <si>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</si>
  <si>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</si>
  <si>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</si>
  <si>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</si>
  <si>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</si>
  <si>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</si>
  <si>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</si>
  <si>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</si>
  <si>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</si>
  <si>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</si>
  <si>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</si>
  <si>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</si>
  <si>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</si>
  <si>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</si>
  <si>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</si>
  <si>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</si>
  <si>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</si>
  <si>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</si>
  <si>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</si>
  <si>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</si>
  <si>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</si>
  <si>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</si>
  <si>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</si>
  <si>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</si>
  <si>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</si>
  <si>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</si>
  <si>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</si>
  <si>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</si>
  <si>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</si>
  <si>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</si>
  <si>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</si>
  <si>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</si>
  <si>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</si>
  <si>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</si>
  <si>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</si>
  <si>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</si>
  <si>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</si>
  <si>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</si>
  <si>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</si>
  <si>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</si>
  <si>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</si>
  <si>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</si>
  <si>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</si>
  <si>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</si>
  <si>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</si>
  <si>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</si>
  <si>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</si>
  <si>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</si>
  <si>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</si>
  <si>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</si>
  <si>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</si>
  <si>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</si>
  <si>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</si>
  <si>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</si>
  <si>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</si>
  <si>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</si>
  <si>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</si>
  <si>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</si>
  <si>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</si>
  <si>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</si>
  <si>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</si>
  <si>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</si>
  <si>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</si>
  <si>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</si>
  <si>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</si>
  <si>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</si>
  <si>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</si>
  <si>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</si>
  <si>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</si>
  <si>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</si>
  <si>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</si>
  <si>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</si>
  <si>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</si>
  <si>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</si>
  <si>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</si>
  <si>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</si>
  <si>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</si>
  <si>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</si>
  <si>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</si>
  <si>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</si>
  <si>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</si>
  <si>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</si>
  <si>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</si>
  <si>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</si>
  <si>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</si>
  <si>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</si>
  <si>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</si>
  <si>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</si>
  <si>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</si>
  <si>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</si>
  <si>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</si>
  <si>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</si>
  <si>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</si>
  <si>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</si>
  <si>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</si>
  <si>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</si>
  <si>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</si>
  <si>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</si>
  <si>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</si>
  <si>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</si>
  <si>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</si>
  <si>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</si>
  <si>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</si>
  <si>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</si>
  <si>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</si>
  <si>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</si>
  <si>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</si>
  <si>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</si>
  <si>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</si>
  <si>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</si>
  <si>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</si>
  <si>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</si>
  <si>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</si>
  <si>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</si>
  <si>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</si>
  <si>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</si>
  <si>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</si>
  <si>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</si>
  <si>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</si>
  <si>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</si>
  <si>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</si>
  <si>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</si>
  <si>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</si>
  <si>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</si>
  <si>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</si>
  <si>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</si>
  <si>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</si>
  <si>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</si>
  <si>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</si>
  <si>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</si>
  <si>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</si>
  <si>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</si>
  <si>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</si>
  <si>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</si>
  <si>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</si>
  <si>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</si>
  <si>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</si>
  <si>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</si>
  <si>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</si>
  <si>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</si>
  <si>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</si>
  <si>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</si>
  <si>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</si>
  <si>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</si>
  <si>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</si>
  <si>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</si>
  <si>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</si>
  <si>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</si>
  <si>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</si>
  <si>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</si>
  <si>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</si>
  <si>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</si>
  <si>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</si>
  <si>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</si>
  <si>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</si>
  <si>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</si>
  <si>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</si>
  <si>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</si>
  <si>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</si>
  <si>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</si>
  <si>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</si>
  <si>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</si>
  <si>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</si>
  <si>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</si>
  <si>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</si>
  <si>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</si>
  <si>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</si>
  <si>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</si>
  <si>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</si>
  <si>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</si>
  <si>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</si>
  <si>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</si>
  <si>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</si>
  <si>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</si>
  <si>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</si>
  <si>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</si>
  <si>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</si>
  <si>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</si>
  <si>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</si>
  <si>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</si>
  <si>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</si>
  <si>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</si>
  <si>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</si>
  <si>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</si>
  <si>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</si>
  <si>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</si>
  <si>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</si>
  <si>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</si>
  <si>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</si>
  <si>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</si>
  <si>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</si>
  <si>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</si>
  <si>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</si>
  <si>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</si>
  <si>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</si>
  <si>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</si>
  <si>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</si>
  <si>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</si>
  <si>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</si>
  <si>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</si>
  <si>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</si>
  <si>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</si>
  <si>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</si>
  <si>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</si>
  <si>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</si>
  <si>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</si>
  <si>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</si>
  <si>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</si>
  <si>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</si>
  <si>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</si>
  <si>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</si>
  <si>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</si>
  <si>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</si>
  <si>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</si>
  <si>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</si>
  <si>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</si>
  <si>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</si>
  <si>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</si>
  <si>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</si>
  <si>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</si>
  <si>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</si>
  <si>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</si>
  <si>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</si>
  <si>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</si>
  <si>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</si>
  <si>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</si>
  <si>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</si>
  <si>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</si>
  <si>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</si>
  <si>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</si>
  <si>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</si>
  <si>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</si>
  <si>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</si>
  <si>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</si>
  <si>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</si>
  <si>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</si>
  <si>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</si>
  <si>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</si>
  <si>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</si>
  <si>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</si>
  <si>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</si>
  <si>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</si>
  <si>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</si>
  <si>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</si>
  <si>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</si>
  <si>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</si>
  <si>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</si>
  <si>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</si>
  <si>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</si>
  <si>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</si>
  <si>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</si>
  <si>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</si>
  <si>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</si>
  <si>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</si>
  <si>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</si>
  <si>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</si>
  <si>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</si>
  <si>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</si>
  <si>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</si>
  <si>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</si>
  <si>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</si>
  <si>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</si>
  <si>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</si>
  <si>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</si>
  <si>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</si>
  <si>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</si>
  <si>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</si>
  <si>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</si>
  <si>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</si>
  <si>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</si>
  <si>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</si>
  <si>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</si>
  <si>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</si>
  <si>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</si>
  <si>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</si>
  <si>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</si>
  <si>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</si>
  <si>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</si>
  <si>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</si>
  <si>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</si>
  <si>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</si>
  <si>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</si>
  <si>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</si>
  <si>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</si>
  <si>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</si>
  <si>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</si>
  <si>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</si>
  <si>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</si>
  <si>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</si>
  <si>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</si>
  <si>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</si>
  <si>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</si>
  <si>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</si>
  <si>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</si>
  <si>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</si>
  <si>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</si>
  <si>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</si>
  <si>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</si>
  <si>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</si>
  <si>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</si>
  <si>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</si>
  <si>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</si>
  <si>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</si>
  <si>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</si>
  <si>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</si>
  <si>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</si>
  <si>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</si>
  <si>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</si>
  <si>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</si>
  <si>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</si>
  <si>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</si>
  <si>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</si>
  <si>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</si>
  <si>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</si>
  <si>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</si>
  <si>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</si>
  <si>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</si>
  <si>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</si>
  <si>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</si>
  <si>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</si>
  <si>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</si>
  <si>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</si>
  <si>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</si>
  <si>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</si>
  <si>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</si>
  <si>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</si>
  <si>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</si>
  <si>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</si>
  <si>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</si>
  <si>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</si>
  <si>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</si>
  <si>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</si>
  <si>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</si>
  <si>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</si>
  <si>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</si>
  <si>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</si>
  <si>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</si>
  <si>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</si>
  <si>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</si>
  <si>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</si>
  <si>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</si>
  <si>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</si>
  <si>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</si>
  <si>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</si>
  <si>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</si>
  <si>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</si>
  <si>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</si>
  <si>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</si>
  <si>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</si>
  <si>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</si>
  <si>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</si>
  <si>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</si>
  <si>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</si>
  <si>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</si>
  <si>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</si>
  <si>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</si>
  <si>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</si>
  <si>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</si>
  <si>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</si>
  <si>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</si>
  <si>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</si>
  <si>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</si>
  <si>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</si>
  <si>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</si>
  <si>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</si>
  <si>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</si>
  <si>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</si>
  <si>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</si>
  <si>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</si>
  <si>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</si>
  <si>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</si>
  <si>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</si>
  <si>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</si>
  <si>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</si>
  <si>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</si>
  <si>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</si>
  <si>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</si>
  <si>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</si>
  <si>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</si>
  <si>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</si>
  <si>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</si>
  <si>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</si>
  <si>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</si>
  <si>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</si>
  <si>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</si>
  <si>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</si>
  <si>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</si>
  <si>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</si>
  <si>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</si>
  <si>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</si>
  <si>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</si>
  <si>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</si>
  <si>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</si>
  <si>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</si>
  <si>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</si>
  <si>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</si>
  <si>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</si>
  <si>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</si>
  <si>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</si>
  <si>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</si>
  <si>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</si>
  <si>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</si>
  <si>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</si>
  <si>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</si>
  <si>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</si>
  <si>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</si>
  <si>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</si>
  <si>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</si>
  <si>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</si>
  <si>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</si>
  <si>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</si>
  <si>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</si>
  <si>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</si>
  <si>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</si>
  <si>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</si>
  <si>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</si>
  <si>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</si>
  <si>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</si>
  <si>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</si>
  <si>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</si>
  <si>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</si>
  <si>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</si>
  <si>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</si>
  <si>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</si>
  <si>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</si>
  <si>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</si>
  <si>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</si>
  <si>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</si>
  <si>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</si>
  <si>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</si>
  <si>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</si>
  <si>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</si>
  <si>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</si>
  <si>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</si>
  <si>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</si>
  <si>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</si>
  <si>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</si>
  <si>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</si>
  <si>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</si>
  <si>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</si>
  <si>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</si>
  <si>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</si>
  <si>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</si>
  <si>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</si>
  <si>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</si>
  <si>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</si>
  <si>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</si>
  <si>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</si>
  <si>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</si>
  <si>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</si>
  <si>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</si>
  <si>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</si>
  <si>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</si>
  <si>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</si>
  <si>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</si>
  <si>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</si>
  <si>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</si>
  <si>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</si>
  <si>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</si>
  <si>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</si>
  <si>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</si>
  <si>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</si>
  <si>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</si>
  <si>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</si>
  <si>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</si>
  <si>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</si>
  <si>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</si>
  <si>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</si>
  <si>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</si>
  <si>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</si>
  <si>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</si>
  <si>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</si>
  <si>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</si>
  <si>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</si>
  <si>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</si>
  <si>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</si>
  <si>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</si>
  <si>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</si>
  <si>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</si>
  <si>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</si>
  <si>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</si>
  <si>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</si>
  <si>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</si>
  <si>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</si>
  <si>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</si>
  <si>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</si>
  <si>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</si>
  <si>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</si>
  <si>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</si>
  <si>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</si>
  <si>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</si>
  <si>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</si>
  <si>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</si>
  <si>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</si>
  <si>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</si>
  <si>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</si>
  <si>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</si>
  <si>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</si>
  <si>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</si>
  <si>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</si>
  <si>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</si>
  <si>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</si>
  <si>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</si>
  <si>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</si>
  <si>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</si>
  <si>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</si>
  <si>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</si>
  <si>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</si>
  <si>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</si>
  <si>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</si>
  <si>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</si>
  <si>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</si>
  <si>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</si>
  <si>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</si>
  <si>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</si>
  <si>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</si>
  <si>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</si>
  <si>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</si>
  <si>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</si>
  <si>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</si>
  <si>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</si>
  <si>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</si>
  <si>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</si>
  <si>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</si>
  <si>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</si>
  <si>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</si>
  <si>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</si>
  <si>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</si>
  <si>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</si>
  <si>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</si>
  <si>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</si>
  <si>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</si>
  <si>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</si>
  <si>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</si>
  <si>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</si>
  <si>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</si>
  <si>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</si>
  <si>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</si>
  <si>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</si>
  <si>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</si>
  <si>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</si>
  <si>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</si>
  <si>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</si>
  <si>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</si>
  <si>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</si>
  <si>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</si>
  <si>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</si>
  <si>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</si>
  <si>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</si>
  <si>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</si>
  <si>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</si>
  <si>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</si>
  <si>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</si>
  <si>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</si>
  <si>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</si>
  <si>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</si>
  <si>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</si>
  <si>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</si>
  <si>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</si>
  <si>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</si>
  <si>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</si>
  <si>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</si>
  <si>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</si>
  <si>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</si>
  <si>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</si>
  <si>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</si>
  <si>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</si>
  <si>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</si>
  <si>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</si>
  <si>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</si>
  <si>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</si>
  <si>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</si>
  <si>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</si>
  <si>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</si>
  <si>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</si>
  <si>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</si>
  <si>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</si>
  <si>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</si>
  <si>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</si>
  <si>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</si>
  <si>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</si>
  <si>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</si>
  <si>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</si>
  <si>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</si>
  <si>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</si>
  <si>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</si>
  <si>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</si>
  <si>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</si>
  <si>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</si>
  <si>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</si>
  <si>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</si>
  <si>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</si>
  <si>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</si>
  <si>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</si>
  <si>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</si>
  <si>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</si>
  <si>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</si>
  <si>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</si>
  <si>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</si>
  <si>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</si>
  <si>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</si>
  <si>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</si>
  <si>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</si>
  <si>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</si>
  <si>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</si>
  <si>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</si>
  <si>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</si>
  <si>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</si>
  <si>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</si>
  <si>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</si>
  <si>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</si>
  <si>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</si>
  <si>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</si>
  <si>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</si>
  <si>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</si>
  <si>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</si>
  <si>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</si>
  <si>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</si>
  <si>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</si>
  <si>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</si>
  <si>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</si>
  <si>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</si>
  <si>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</si>
  <si>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</si>
  <si>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</si>
  <si>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</si>
  <si>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</si>
  <si>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</si>
  <si>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</si>
  <si>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</si>
  <si>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</si>
  <si>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</si>
  <si>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</si>
  <si>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</si>
  <si>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</si>
  <si>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</si>
  <si>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</si>
  <si>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</si>
  <si>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</si>
  <si>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</si>
  <si>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</si>
  <si>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</si>
  <si>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</si>
  <si>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</si>
  <si>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</si>
  <si>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</si>
  <si>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</si>
  <si>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</si>
  <si>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</si>
  <si>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</si>
  <si>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</si>
  <si>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</si>
  <si>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</si>
  <si>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</si>
  <si>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</si>
  <si>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</si>
  <si>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</si>
  <si>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</si>
  <si>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</si>
  <si>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</si>
  <si>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</si>
  <si>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</si>
  <si>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</si>
  <si>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</si>
  <si>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</si>
  <si>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</si>
  <si>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</si>
  <si>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</si>
  <si>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</si>
  <si>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</si>
  <si>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</si>
  <si>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</si>
  <si>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</si>
  <si>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</si>
  <si>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</si>
  <si>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</si>
  <si>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</si>
  <si>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</si>
  <si>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</si>
  <si>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</si>
  <si>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</si>
  <si>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</si>
  <si>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</si>
  <si>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</si>
  <si>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</si>
  <si>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</si>
  <si>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</si>
  <si>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</si>
  <si>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</si>
  <si>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</si>
  <si>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</si>
  <si>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</si>
  <si>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</si>
  <si>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</si>
  <si>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</si>
  <si>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</si>
  <si>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</si>
  <si>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</si>
  <si>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</si>
  <si>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</si>
  <si>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</si>
  <si>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</si>
  <si>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</si>
  <si>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</si>
  <si>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</si>
  <si>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</si>
  <si>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</si>
  <si>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</si>
  <si>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</si>
  <si>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</si>
  <si>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</si>
  <si>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</si>
  <si>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</si>
  <si>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</si>
  <si>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</si>
  <si>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</si>
  <si>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</si>
  <si>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</si>
  <si>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</si>
  <si>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</si>
  <si>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</si>
  <si>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</si>
  <si>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</si>
  <si>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</si>
  <si>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</si>
  <si>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</si>
  <si>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</si>
  <si>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</si>
  <si>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</si>
  <si>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</si>
  <si>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</si>
  <si>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</si>
  <si>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</si>
  <si>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</si>
  <si>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</si>
  <si>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</si>
  <si>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</si>
  <si>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</si>
  <si>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</si>
  <si>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</si>
  <si>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</si>
  <si>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</si>
  <si>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</si>
  <si>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</si>
  <si>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</si>
  <si>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</si>
  <si>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</si>
  <si>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</si>
  <si>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</si>
  <si>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</si>
  <si>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</si>
  <si>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</si>
  <si>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</si>
  <si>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</si>
  <si>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</si>
  <si>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</si>
  <si>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</si>
  <si>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</si>
  <si>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</si>
  <si>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</si>
  <si>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</si>
  <si>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</si>
  <si>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</si>
  <si>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</si>
  <si>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</si>
  <si>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</si>
  <si>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</si>
  <si>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</si>
  <si>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</si>
  <si>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</si>
  <si>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</si>
  <si>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</si>
  <si>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</si>
  <si>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</si>
  <si>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</si>
  <si>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</si>
  <si>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</si>
  <si>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</si>
  <si>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</si>
  <si>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</si>
  <si>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</si>
  <si>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</si>
  <si>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</si>
  <si>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</si>
  <si>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</si>
  <si>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</si>
  <si>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</si>
  <si>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</si>
  <si>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</si>
  <si>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</si>
  <si>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</si>
  <si>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</si>
  <si>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</si>
  <si>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</si>
  <si>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</si>
  <si>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</si>
  <si>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</si>
  <si>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</si>
  <si>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</si>
  <si>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</si>
  <si>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</si>
  <si>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</si>
  <si>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</si>
  <si>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</si>
  <si>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</si>
  <si>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</si>
  <si>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</si>
  <si>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</si>
  <si>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</si>
  <si>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</si>
  <si>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</si>
  <si>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</si>
  <si>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</si>
  <si>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</si>
  <si>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</si>
  <si>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</si>
  <si>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</si>
  <si>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</si>
  <si>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</si>
  <si>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</si>
  <si>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</si>
  <si>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</si>
  <si>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</si>
  <si>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</si>
  <si>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</si>
  <si>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</si>
  <si>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</si>
  <si>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</si>
  <si>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</si>
  <si>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</si>
  <si>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</si>
  <si>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</si>
  <si>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</si>
  <si>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</si>
  <si>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</si>
  <si>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</si>
  <si>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</si>
  <si>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</si>
  <si>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</si>
  <si>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</si>
  <si>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</si>
  <si>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</si>
  <si>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</si>
  <si>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</si>
  <si>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</si>
  <si>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</si>
  <si>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</si>
  <si>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</si>
  <si>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</si>
  <si>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</si>
  <si>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</si>
  <si>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</si>
  <si>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</si>
  <si>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</si>
  <si>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</si>
  <si>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</si>
  <si>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</si>
  <si>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</si>
  <si>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</si>
  <si>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</si>
  <si>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</si>
  <si>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</si>
  <si>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</si>
  <si>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</si>
  <si>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</si>
  <si>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</si>
  <si>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</si>
  <si>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</si>
  <si>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</si>
  <si>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</si>
  <si>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</si>
  <si>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</si>
  <si>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</si>
  <si>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</si>
  <si>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</si>
  <si>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</si>
  <si>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</si>
  <si>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</si>
  <si>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</si>
  <si>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</si>
  <si>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</si>
  <si>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</si>
  <si>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</si>
  <si>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</si>
  <si>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</si>
  <si>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</si>
  <si>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</si>
  <si>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</si>
  <si>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</si>
  <si>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</si>
  <si>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</si>
  <si>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</si>
  <si>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</si>
  <si>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</si>
  <si>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</si>
  <si>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</si>
  <si>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</si>
  <si>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</si>
  <si>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</si>
  <si>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</si>
  <si>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</si>
  <si>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</si>
  <si>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</si>
  <si>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</si>
  <si>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</si>
  <si>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</si>
  <si>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</si>
  <si>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</si>
  <si>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</si>
  <si>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</si>
  <si>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</si>
  <si>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</si>
  <si>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</si>
  <si>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</si>
  <si>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</si>
  <si>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</si>
  <si>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</si>
  <si>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</si>
  <si>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</si>
  <si>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</si>
  <si>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</si>
  <si>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</si>
  <si>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</si>
  <si>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</si>
  <si>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</si>
  <si>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</si>
  <si>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</si>
  <si>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</si>
  <si>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</si>
  <si>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</si>
  <si>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</si>
  <si>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</si>
  <si>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</si>
  <si>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</si>
  <si>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</si>
  <si>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</si>
  <si>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</si>
  <si>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</si>
  <si>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</si>
  <si>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</si>
  <si>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</si>
  <si>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</si>
  <si>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</si>
  <si>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</si>
  <si>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</si>
  <si>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</si>
  <si>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</si>
  <si>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</si>
  <si>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</si>
  <si>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</si>
  <si>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</si>
  <si>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</si>
  <si>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</si>
  <si>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</si>
  <si>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</si>
  <si>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</si>
  <si>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</si>
  <si>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</si>
  <si>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</si>
  <si>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</si>
  <si>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</si>
  <si>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</si>
  <si>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</si>
  <si>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</si>
  <si>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</si>
  <si>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</si>
  <si>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</si>
  <si>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</si>
  <si>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</si>
  <si>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</si>
  <si>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</si>
  <si>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</si>
  <si>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</si>
  <si>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</si>
  <si>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</si>
  <si>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</si>
  <si>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</si>
  <si>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</si>
  <si>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</si>
  <si>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</si>
  <si>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</si>
  <si>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</si>
  <si>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</si>
  <si>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</si>
  <si>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</si>
  <si>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</si>
  <si>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</si>
  <si>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</si>
  <si>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</si>
  <si>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</si>
  <si>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</si>
  <si>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</si>
  <si>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</si>
  <si>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</si>
  <si>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</si>
  <si>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</si>
  <si>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</si>
  <si>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</si>
  <si>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</si>
  <si>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</si>
  <si>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</si>
  <si>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</si>
  <si>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</si>
  <si>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</si>
  <si>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</si>
  <si>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</si>
  <si>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</si>
  <si>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</si>
  <si>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</si>
  <si>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</si>
  <si>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</si>
  <si>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</si>
  <si>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</si>
  <si>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</si>
  <si>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</si>
  <si>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</si>
  <si>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</si>
  <si>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</si>
  <si>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</si>
  <si>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</si>
  <si>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</si>
  <si>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</si>
  <si>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</si>
  <si>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</si>
  <si>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</si>
  <si>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</si>
  <si>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</si>
  <si>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</si>
  <si>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</si>
  <si>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</si>
  <si>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</si>
  <si>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</si>
  <si>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</si>
  <si>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</si>
  <si>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</si>
  <si>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</si>
  <si>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</si>
  <si>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</si>
  <si>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</si>
  <si>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</si>
  <si>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</si>
  <si>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</si>
  <si>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</si>
  <si>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</si>
  <si>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</si>
  <si>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</si>
  <si>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</si>
  <si>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</si>
  <si>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</si>
  <si>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</si>
  <si>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</si>
  <si>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</si>
  <si>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</si>
  <si>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</si>
  <si>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</si>
  <si>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</si>
  <si>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</si>
  <si>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</si>
  <si>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</si>
  <si>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</si>
  <si>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</si>
  <si>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</si>
  <si>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</si>
  <si>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</si>
  <si>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</si>
  <si>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</si>
  <si>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</si>
  <si>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</si>
  <si>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</si>
  <si>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</si>
  <si>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</si>
  <si>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</si>
  <si>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</si>
  <si>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</si>
  <si>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</si>
  <si>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</si>
  <si>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</si>
  <si>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</si>
  <si>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</si>
  <si>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</si>
  <si>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</si>
  <si>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</si>
  <si>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</si>
  <si>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</si>
  <si>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</si>
  <si>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</si>
  <si>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</si>
  <si>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</si>
  <si>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</si>
  <si>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</si>
  <si>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</si>
  <si>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</si>
  <si>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</si>
  <si>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</si>
  <si>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</si>
  <si>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</si>
  <si>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</si>
  <si>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</si>
  <si>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</si>
  <si>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</si>
  <si>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</si>
  <si>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</si>
  <si>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</si>
  <si>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</si>
  <si>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</si>
  <si>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</si>
  <si>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</si>
  <si>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</si>
  <si>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</si>
  <si>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</si>
  <si>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</si>
  <si>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</si>
  <si>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</si>
  <si>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</si>
  <si>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</si>
  <si>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</si>
  <si>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</si>
  <si>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</si>
  <si>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</si>
  <si>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</si>
  <si>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</si>
  <si>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</si>
  <si>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</si>
  <si>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</si>
  <si>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</si>
  <si>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</si>
  <si>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</si>
  <si>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</si>
  <si>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</si>
  <si>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</si>
  <si>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</si>
  <si>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</si>
  <si>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</si>
  <si>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</si>
  <si>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</si>
  <si>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</si>
  <si>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</si>
  <si>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</si>
  <si>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</si>
  <si>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</si>
  <si>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</si>
  <si>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</si>
  <si>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</si>
  <si>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</si>
  <si>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</si>
  <si>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</si>
  <si>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</si>
  <si>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</si>
  <si>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</si>
  <si>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</si>
  <si>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</si>
  <si>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</si>
  <si>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</si>
  <si>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</si>
  <si>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</si>
  <si>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</si>
  <si>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</si>
  <si>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</si>
  <si>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</si>
  <si>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</si>
  <si>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</si>
  <si>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</si>
  <si>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</si>
  <si>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</si>
  <si>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</si>
  <si>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</si>
  <si>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</si>
  <si>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</si>
  <si>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</si>
  <si>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</si>
  <si>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</si>
  <si>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</si>
  <si>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</si>
  <si>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</si>
  <si>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</si>
  <si>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</si>
  <si>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</si>
  <si>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</si>
  <si>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</si>
  <si>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</si>
  <si>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</si>
  <si>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</si>
  <si>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</si>
  <si>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</si>
  <si>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</si>
  <si>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</si>
  <si>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</si>
  <si>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</si>
  <si>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</si>
  <si>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</si>
  <si>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</si>
  <si>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</si>
  <si>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</si>
  <si>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</si>
  <si>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</si>
  <si>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</si>
  <si>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</si>
  <si>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</si>
  <si>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</si>
  <si>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</si>
  <si>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</si>
  <si>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</si>
  <si>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</si>
  <si>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</si>
  <si>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</si>
  <si>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</si>
  <si>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</si>
  <si>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</si>
  <si>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</si>
  <si>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</si>
  <si>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</si>
  <si>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</si>
  <si>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</si>
  <si>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</si>
  <si>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</si>
  <si>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</si>
  <si>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</si>
  <si>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</si>
  <si>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</si>
  <si>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</si>
  <si>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</si>
  <si>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</si>
  <si>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</si>
  <si>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</si>
  <si>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</si>
  <si>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</si>
  <si>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</si>
  <si>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</si>
  <si>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</si>
  <si>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</si>
  <si>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</si>
  <si>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</si>
  <si>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</si>
  <si>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</si>
  <si>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</si>
  <si>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</si>
  <si>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</si>
  <si>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</si>
  <si>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</si>
  <si>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</si>
  <si>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</si>
  <si>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</si>
  <si>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</si>
  <si>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</si>
  <si>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</si>
  <si>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</si>
  <si>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</si>
  <si>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</si>
  <si>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</si>
  <si>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</si>
  <si>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</si>
  <si>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</si>
  <si>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</si>
  <si>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</si>
  <si>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</si>
  <si>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</si>
  <si>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</si>
  <si>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</si>
  <si>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</si>
  <si>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</si>
  <si>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</si>
  <si>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</si>
  <si>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</si>
  <si>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</si>
  <si>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</si>
  <si>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</si>
  <si>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</si>
  <si>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</si>
  <si>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</si>
  <si>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</si>
  <si>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</si>
  <si>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</si>
  <si>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</si>
  <si>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</si>
  <si>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</si>
  <si>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</si>
  <si>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</si>
  <si>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</si>
  <si>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</si>
  <si>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</si>
  <si>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</si>
  <si>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</si>
  <si>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</si>
  <si>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</si>
  <si>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</si>
  <si>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</si>
  <si>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</si>
  <si>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</si>
  <si>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</si>
  <si>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</si>
  <si>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</si>
  <si>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</si>
  <si>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</si>
  <si>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</si>
  <si>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</si>
  <si>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</si>
  <si>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</si>
  <si>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</si>
  <si>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</si>
  <si>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</si>
  <si>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</si>
  <si>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</si>
  <si>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</si>
  <si>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</si>
  <si>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</si>
  <si>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</si>
  <si>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</si>
  <si>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</si>
  <si>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</si>
  <si>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</si>
  <si>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</si>
  <si>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</si>
  <si>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</si>
  <si>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</si>
  <si>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</si>
  <si>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</si>
  <si>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</si>
  <si>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</si>
  <si>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</si>
  <si>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</si>
  <si>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</si>
  <si>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</si>
  <si>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</si>
  <si>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</si>
  <si>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</si>
  <si>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</si>
  <si>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</si>
  <si>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</si>
  <si>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</si>
  <si>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</si>
  <si>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</si>
  <si>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</si>
  <si>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</si>
  <si>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</si>
  <si>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</si>
  <si>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</si>
  <si>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</si>
  <si>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</si>
  <si>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</si>
  <si>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</si>
  <si>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</si>
  <si>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</si>
  <si>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</si>
  <si>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</si>
  <si>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</si>
  <si>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</si>
  <si>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</si>
  <si>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</si>
  <si>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</si>
  <si>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</si>
  <si>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</si>
  <si>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</si>
  <si>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</si>
  <si>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</si>
  <si>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</si>
  <si>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</si>
  <si>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</si>
  <si>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</si>
  <si>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</si>
  <si>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</si>
  <si>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</si>
  <si>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</si>
  <si>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</si>
  <si>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</si>
  <si>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</si>
  <si>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</si>
  <si>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</si>
  <si>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</si>
  <si>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</si>
  <si>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</si>
  <si>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</si>
  <si>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</si>
  <si>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</si>
  <si>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</si>
  <si>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</si>
  <si>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</si>
  <si>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</si>
  <si>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</si>
  <si>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</si>
  <si>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</si>
  <si>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</si>
  <si>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</si>
  <si>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</si>
  <si>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</si>
  <si>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</si>
  <si>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</si>
  <si>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</si>
  <si>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</si>
  <si>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</si>
  <si>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</si>
  <si>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</si>
  <si>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</si>
  <si>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</si>
  <si>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</si>
  <si>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</si>
  <si>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</si>
  <si>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</si>
  <si>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</si>
  <si>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</si>
  <si>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</si>
  <si>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</si>
  <si>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</si>
  <si>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</si>
  <si>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</si>
  <si>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</si>
  <si>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</si>
  <si>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</si>
  <si>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</si>
  <si>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</si>
  <si>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</si>
  <si>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</si>
  <si>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</si>
  <si>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</si>
  <si>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</si>
  <si>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</si>
  <si>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</si>
  <si>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</si>
  <si>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</si>
  <si>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</si>
  <si>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</si>
  <si>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</si>
  <si>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</si>
  <si>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</si>
  <si>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</si>
  <si>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</si>
  <si>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</si>
  <si>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</si>
  <si>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</si>
  <si>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</si>
  <si>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</si>
  <si>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</si>
  <si>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</si>
  <si>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</si>
  <si>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</si>
  <si>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</si>
  <si>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</si>
  <si>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</si>
  <si>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</si>
  <si>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</si>
  <si>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</si>
  <si>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</si>
  <si>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</si>
  <si>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</si>
  <si>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</si>
  <si>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</si>
  <si>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</si>
  <si>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</si>
  <si>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</si>
  <si>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</si>
  <si>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</si>
  <si>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</si>
  <si>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</si>
  <si>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</si>
  <si>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</si>
  <si>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</si>
  <si>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</si>
  <si>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</si>
  <si>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</si>
  <si>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</si>
  <si>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</si>
  <si>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</si>
  <si>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</si>
  <si>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</si>
  <si>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</si>
  <si>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</si>
  <si>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</si>
  <si>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</si>
  <si>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</si>
  <si>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</si>
  <si>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</si>
  <si>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</si>
  <si>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</si>
  <si>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</si>
  <si>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</si>
  <si>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</si>
  <si>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</si>
  <si>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</si>
  <si>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</si>
  <si>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</si>
  <si>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</si>
  <si>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</si>
  <si>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</si>
  <si>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</si>
  <si>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</si>
  <si>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</si>
  <si>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</si>
  <si>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</si>
  <si>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</si>
  <si>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</si>
  <si>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</si>
  <si>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</si>
  <si>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</si>
  <si>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</si>
  <si>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</si>
  <si>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</si>
  <si>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</si>
  <si>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</si>
  <si>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</si>
  <si>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</si>
  <si>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</si>
  <si>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</si>
  <si>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</si>
  <si>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</si>
  <si>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</si>
  <si>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</si>
  <si>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</si>
  <si>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</si>
  <si>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</si>
  <si>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</si>
  <si>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</si>
  <si>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</si>
  <si>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</si>
  <si>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</si>
  <si>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</si>
  <si>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</si>
  <si>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</si>
  <si>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</si>
  <si>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</si>
  <si>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</si>
  <si>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</si>
  <si>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</si>
  <si>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</si>
  <si>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</si>
  <si>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</si>
  <si>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</si>
  <si>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</si>
  <si>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</si>
  <si>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</si>
  <si>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</si>
  <si>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</si>
  <si>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</si>
  <si>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</si>
  <si>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</si>
  <si>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</si>
  <si>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</si>
  <si>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</si>
  <si>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</si>
  <si>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</si>
  <si>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</si>
  <si>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</si>
  <si>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</si>
  <si>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</si>
  <si>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</si>
  <si>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</si>
  <si>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</si>
  <si>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</si>
  <si>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</si>
  <si>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</si>
  <si>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</si>
  <si>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</si>
  <si>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</si>
  <si>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</si>
  <si>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</si>
  <si>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</si>
  <si>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</si>
  <si>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</si>
  <si>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</si>
  <si>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</si>
  <si>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</si>
  <si>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</si>
  <si>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</si>
  <si>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</si>
  <si>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</si>
  <si>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</si>
  <si>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</si>
  <si>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</si>
  <si>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</si>
  <si>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</si>
  <si>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</si>
  <si>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</si>
  <si>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</si>
  <si>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</si>
  <si>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</si>
  <si>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</si>
  <si>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</si>
  <si>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</si>
  <si>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</si>
  <si>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</si>
  <si>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</si>
  <si>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</si>
  <si>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</si>
  <si>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</si>
  <si>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</si>
  <si>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</si>
  <si>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</si>
  <si>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</si>
  <si>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</si>
  <si>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</si>
  <si>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</si>
  <si>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</si>
  <si>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</si>
  <si>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</si>
  <si>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</si>
  <si>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</si>
  <si>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</si>
  <si>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</si>
  <si>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</si>
  <si>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</si>
  <si>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</si>
  <si>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</si>
  <si>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</si>
  <si>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</si>
  <si>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</si>
  <si>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</si>
  <si>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</si>
  <si>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</si>
  <si>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</si>
  <si>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</si>
  <si>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</si>
  <si>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</si>
  <si>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</si>
  <si>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</si>
  <si>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</si>
  <si>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</si>
  <si>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</si>
  <si>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</si>
  <si>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</si>
  <si>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</si>
  <si>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</si>
  <si>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</si>
  <si>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</si>
  <si>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</si>
  <si>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</si>
  <si>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</si>
  <si>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</si>
  <si>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</si>
  <si>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</si>
  <si>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</si>
  <si>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</si>
  <si>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</si>
  <si>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</si>
  <si>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</si>
  <si>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</si>
  <si>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</si>
  <si>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</si>
  <si>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</si>
  <si>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</si>
  <si>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</si>
  <si>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</si>
  <si>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</si>
  <si>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</si>
  <si>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</si>
  <si>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</si>
  <si>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</si>
  <si>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</si>
  <si>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</si>
  <si>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</si>
  <si>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</si>
  <si>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</si>
  <si>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</si>
  <si>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</si>
  <si>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</si>
  <si>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</si>
  <si>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</si>
  <si>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</si>
  <si>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</si>
  <si>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</si>
  <si>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</si>
  <si>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</si>
  <si>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</si>
  <si>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</si>
  <si>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</si>
  <si>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</si>
  <si>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</si>
  <si>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</si>
  <si>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</si>
  <si>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</si>
  <si>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</si>
  <si>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</si>
  <si>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</si>
  <si>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</si>
  <si>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</si>
  <si>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</si>
  <si>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</si>
  <si>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</si>
  <si>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</si>
  <si>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</si>
  <si>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</si>
  <si>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</si>
  <si>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</si>
  <si>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</si>
  <si>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</si>
  <si>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</si>
  <si>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</si>
  <si>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</si>
  <si>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</si>
  <si>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</si>
  <si>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</si>
  <si>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</si>
  <si>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</si>
  <si>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</si>
  <si>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</si>
  <si>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</si>
  <si>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</si>
  <si>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</si>
  <si>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</si>
  <si>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</si>
  <si>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</si>
  <si>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</si>
  <si>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</si>
  <si>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</si>
  <si>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</si>
  <si>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</si>
  <si>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</si>
  <si>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</si>
  <si>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</si>
  <si>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</si>
  <si>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</si>
  <si>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</si>
  <si>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</si>
  <si>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</si>
  <si>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</si>
  <si>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</si>
  <si>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</si>
  <si>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</si>
  <si>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</si>
  <si>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</si>
  <si>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</si>
  <si>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</si>
  <si>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</si>
  <si>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</si>
  <si>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</si>
  <si>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</si>
  <si>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</si>
  <si>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</si>
  <si>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</si>
  <si>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</si>
  <si>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</si>
  <si>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</si>
  <si>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</si>
  <si>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</si>
  <si>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</si>
  <si>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</si>
  <si>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</si>
  <si>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</si>
  <si>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</si>
  <si>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</si>
  <si>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</si>
  <si>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</si>
  <si>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</si>
  <si>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</si>
  <si>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</si>
  <si>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</si>
  <si>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</si>
  <si>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</si>
  <si>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</si>
  <si>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</si>
  <si>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</si>
  <si>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</si>
  <si>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</si>
  <si>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</si>
  <si>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</si>
  <si>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</si>
  <si>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</si>
  <si>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</si>
  <si>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</si>
  <si>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</si>
  <si>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</si>
  <si>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</si>
  <si>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</si>
  <si>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</si>
  <si>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</si>
  <si>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</si>
  <si>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</si>
  <si>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</si>
  <si>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</si>
  <si>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</si>
  <si>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</si>
  <si>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</si>
  <si>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</si>
  <si>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</si>
  <si>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</si>
  <si>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</si>
  <si>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</si>
  <si>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</si>
  <si>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</si>
  <si>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</si>
  <si>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</si>
  <si>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</si>
  <si>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</si>
  <si>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</si>
  <si>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</si>
  <si>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</si>
  <si>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</si>
  <si>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</si>
  <si>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</si>
  <si>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</si>
  <si>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</si>
  <si>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</si>
  <si>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</si>
  <si>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</si>
  <si>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</si>
  <si>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</si>
  <si>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</si>
  <si>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</si>
  <si>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</si>
  <si>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</si>
  <si>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</si>
  <si>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</si>
  <si>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</si>
  <si>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</si>
  <si>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</si>
  <si>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</si>
  <si>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</si>
  <si>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</si>
  <si>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</si>
  <si>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</si>
  <si>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</si>
  <si>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</si>
  <si>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</si>
  <si>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</si>
  <si>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</si>
  <si>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</si>
  <si>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</si>
  <si>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</si>
  <si>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</si>
  <si>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</si>
  <si>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</si>
  <si>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</si>
  <si>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</si>
  <si>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</si>
  <si>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</si>
  <si>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</si>
  <si>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</si>
  <si>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</si>
  <si>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</si>
  <si>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</si>
  <si>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</si>
  <si>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</si>
  <si>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</si>
  <si>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</si>
  <si>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</si>
  <si>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</si>
  <si>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</si>
  <si>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</si>
  <si>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</si>
  <si>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</si>
  <si>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</si>
  <si>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</si>
  <si>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</si>
  <si>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</si>
  <si>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</si>
  <si>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</si>
  <si>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</si>
  <si>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</si>
  <si>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</si>
  <si>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</si>
  <si>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</si>
  <si>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</si>
  <si>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</si>
  <si>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</si>
  <si>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</si>
  <si>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</si>
  <si>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</si>
  <si>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</si>
  <si>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</si>
  <si>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</si>
  <si>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</si>
  <si>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</si>
  <si>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</si>
  <si>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</si>
  <si>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</si>
  <si>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</si>
  <si>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</si>
  <si>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</si>
  <si>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</si>
  <si>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</si>
  <si>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</si>
  <si>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</si>
  <si>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</si>
  <si>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</si>
  <si>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</si>
  <si>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</si>
  <si>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</si>
  <si>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</si>
  <si>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</si>
  <si>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</si>
  <si>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</si>
  <si>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</si>
  <si>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</si>
  <si>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</si>
  <si>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</si>
  <si>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</si>
  <si>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</si>
  <si>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</si>
  <si>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</si>
  <si>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</si>
  <si>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</si>
  <si>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</si>
  <si>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</si>
  <si>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</si>
  <si>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</si>
  <si>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</si>
  <si>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</si>
  <si>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</si>
  <si>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</si>
  <si>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</si>
  <si>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</si>
  <si>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</si>
  <si>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</si>
  <si>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</si>
  <si>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</si>
  <si>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</si>
  <si>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</si>
  <si>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</si>
  <si>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</si>
  <si>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</si>
  <si>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</si>
  <si>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</si>
  <si>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</si>
  <si>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</si>
  <si>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</si>
  <si>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</si>
  <si>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</si>
  <si>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</si>
  <si>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</si>
  <si>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</si>
  <si>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</si>
  <si>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</si>
  <si>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</si>
  <si>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</si>
  <si>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</si>
  <si>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</si>
  <si>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</si>
  <si>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</si>
  <si>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</si>
  <si>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</si>
  <si>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</si>
  <si>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</si>
  <si>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</si>
  <si>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</si>
  <si>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</si>
  <si>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</si>
  <si>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</si>
  <si>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</si>
  <si>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</si>
  <si>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</si>
  <si>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</si>
  <si>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</si>
  <si>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</si>
  <si>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</si>
  <si>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</si>
  <si>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</si>
  <si>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</si>
  <si>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</si>
  <si>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</si>
  <si>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</si>
  <si>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</si>
  <si>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</si>
  <si>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</si>
  <si>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</si>
  <si>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</si>
  <si>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</si>
  <si>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</si>
  <si>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</si>
  <si>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</si>
  <si>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</si>
  <si>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</si>
  <si>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</si>
  <si>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</si>
  <si>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</si>
  <si>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</si>
  <si>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</si>
  <si>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</si>
  <si>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</si>
  <si>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</si>
  <si>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</si>
  <si>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</si>
  <si>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</si>
  <si>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</si>
  <si>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</si>
  <si>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</si>
  <si>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</si>
  <si>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</si>
  <si>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</si>
  <si>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</si>
  <si>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</si>
  <si>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</si>
  <si>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</si>
  <si>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</si>
  <si>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</si>
  <si>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</si>
  <si>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</si>
  <si>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</si>
  <si>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</si>
  <si>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</si>
  <si>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</si>
  <si>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</si>
  <si>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</si>
  <si>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</si>
  <si>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</si>
  <si>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</si>
  <si>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</si>
  <si>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</si>
  <si>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</si>
  <si>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</si>
  <si>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</si>
  <si>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</si>
  <si>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</si>
  <si>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</si>
  <si>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</si>
  <si>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</si>
  <si>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</si>
  <si>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</si>
  <si>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</si>
  <si>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</si>
  <si>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</si>
  <si>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</si>
  <si>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</si>
  <si>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</si>
  <si>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</si>
  <si>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</si>
  <si>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</si>
  <si>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</si>
  <si>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</si>
  <si>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</si>
  <si>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</si>
  <si>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</si>
  <si>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</si>
  <si>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</si>
  <si>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</si>
  <si>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</si>
  <si>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</si>
  <si>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</si>
  <si>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</si>
  <si>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</si>
  <si>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</si>
  <si>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</si>
  <si>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</si>
  <si>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</si>
  <si>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</si>
  <si>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</si>
  <si>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</si>
  <si>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</si>
  <si>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</si>
  <si>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</si>
  <si>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</si>
  <si>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</si>
  <si>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</si>
  <si>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</si>
  <si>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</si>
  <si>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</si>
  <si>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</si>
  <si>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</si>
  <si>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</si>
  <si>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</si>
  <si>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</si>
  <si>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</si>
  <si>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</si>
  <si>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</si>
  <si>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</si>
  <si>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</si>
  <si>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</si>
  <si>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</si>
  <si>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</si>
  <si>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</si>
  <si>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</si>
  <si>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</si>
  <si>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</si>
  <si>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</si>
  <si>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</si>
  <si>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</si>
  <si>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</si>
  <si>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</si>
  <si>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</si>
  <si>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</si>
  <si>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</si>
  <si>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</si>
  <si>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</si>
  <si>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</si>
  <si>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</si>
  <si>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</si>
  <si>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</si>
  <si>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</si>
  <si>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</si>
  <si>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</si>
  <si>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</si>
  <si>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</si>
  <si>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</si>
  <si>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</si>
  <si>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</si>
  <si>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</si>
  <si>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</si>
  <si>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</si>
  <si>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</si>
  <si>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</si>
  <si>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</si>
  <si>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</si>
  <si>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</si>
  <si>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</si>
  <si>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</si>
  <si>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</si>
  <si>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</si>
  <si>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</si>
  <si>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</si>
  <si>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</si>
  <si>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</si>
  <si>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</si>
  <si>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</si>
  <si>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</si>
  <si>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</si>
  <si>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</si>
  <si>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</si>
  <si>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</si>
  <si>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</si>
  <si>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</si>
  <si>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</si>
  <si>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</si>
  <si>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</si>
  <si>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</si>
  <si>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</si>
  <si>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</si>
  <si>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</si>
  <si>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</si>
  <si>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</si>
  <si>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</si>
  <si>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</si>
  <si>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</si>
  <si>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</si>
  <si>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</si>
  <si>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</si>
  <si>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</si>
  <si>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</si>
  <si>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</si>
  <si>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</si>
  <si>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</si>
  <si>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</si>
  <si>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</si>
  <si>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</si>
  <si>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</si>
  <si>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</si>
  <si>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</si>
  <si>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</si>
  <si>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</si>
  <si>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</si>
  <si>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</si>
  <si>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</si>
  <si>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</si>
  <si>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</si>
  <si>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</si>
  <si>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</si>
  <si>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</si>
  <si>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</si>
  <si>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</si>
  <si>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</si>
  <si>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</si>
  <si>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</si>
  <si>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</si>
  <si>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</si>
  <si>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</si>
  <si>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</si>
  <si>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</si>
  <si>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</si>
  <si>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</si>
  <si>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</si>
  <si>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</si>
  <si>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</si>
  <si>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</si>
  <si>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</si>
  <si>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</si>
  <si>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</si>
  <si>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</si>
  <si>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</si>
  <si>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</si>
  <si>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</si>
  <si>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</si>
  <si>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</si>
  <si>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</si>
  <si>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</si>
  <si>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</si>
  <si>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</si>
  <si>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</si>
  <si>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</si>
  <si>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</si>
  <si>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</si>
  <si>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</si>
  <si>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</si>
  <si>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</si>
  <si>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</si>
  <si>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</si>
  <si>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</si>
  <si>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</si>
  <si>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</si>
  <si>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</si>
  <si>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</si>
  <si>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</si>
  <si>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</si>
  <si>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</si>
  <si>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</si>
  <si>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</si>
  <si>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</si>
  <si>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</si>
  <si>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</si>
  <si>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</si>
  <si>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</si>
  <si>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</si>
  <si>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</si>
  <si>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</si>
  <si>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</si>
  <si>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</si>
  <si>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</si>
  <si>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</si>
  <si>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</si>
  <si>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</si>
  <si>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</si>
  <si>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</si>
  <si>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</si>
  <si>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</si>
  <si>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</si>
  <si>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</si>
  <si>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</si>
  <si>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</si>
  <si>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</si>
  <si>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</si>
  <si>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</si>
  <si>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</si>
  <si>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</si>
  <si>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</si>
  <si>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</si>
  <si>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</si>
  <si>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</si>
  <si>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</si>
  <si>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</si>
  <si>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</si>
  <si>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</si>
  <si>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</si>
  <si>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</si>
  <si>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</si>
  <si>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</si>
  <si>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</si>
  <si>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</si>
  <si>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</si>
  <si>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</si>
  <si>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</si>
  <si>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</si>
  <si>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</si>
  <si>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</si>
  <si>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</si>
  <si>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</si>
  <si>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</si>
  <si>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</si>
  <si>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</si>
  <si>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</si>
  <si>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</si>
  <si>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</si>
  <si>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</si>
  <si>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</si>
  <si>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</si>
  <si>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</si>
  <si>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</si>
  <si>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</si>
  <si>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</si>
  <si>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</si>
  <si>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</si>
  <si>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</si>
  <si>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</si>
  <si>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</si>
  <si>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</si>
  <si>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</si>
  <si>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</si>
  <si>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</si>
  <si>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</si>
  <si>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</si>
  <si>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</si>
  <si>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</si>
  <si>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</si>
  <si>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</si>
  <si>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</si>
  <si>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</si>
  <si>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</si>
  <si>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</si>
  <si>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</si>
  <si>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</si>
  <si>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</si>
  <si>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</si>
  <si>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</si>
  <si>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</si>
  <si>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</si>
  <si>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</si>
  <si>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</si>
  <si>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</si>
  <si>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</si>
  <si>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</si>
  <si>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</si>
  <si>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</si>
  <si>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</si>
  <si>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</si>
  <si>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</si>
  <si>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</si>
  <si>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</si>
  <si>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</si>
  <si>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</si>
  <si>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</si>
  <si>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</si>
  <si>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</si>
  <si>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</si>
  <si>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</si>
  <si>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</si>
  <si>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</si>
  <si>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</si>
  <si>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</si>
  <si>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</si>
  <si>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</si>
  <si>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</si>
  <si>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</si>
  <si>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</si>
  <si>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</si>
  <si>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</si>
  <si>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</si>
  <si>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</si>
  <si>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</si>
  <si>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</si>
  <si>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</si>
  <si>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</si>
  <si>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</si>
  <si>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</si>
  <si>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</si>
  <si>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</si>
  <si>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</si>
  <si>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</si>
  <si>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</si>
  <si>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</si>
  <si>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</si>
  <si>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</si>
  <si>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</si>
  <si>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</si>
  <si>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</si>
  <si>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</si>
  <si>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</si>
  <si>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</si>
  <si>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</si>
  <si>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</si>
  <si>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</si>
  <si>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</si>
  <si>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</si>
  <si>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</si>
  <si>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</si>
  <si>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</si>
  <si>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</si>
  <si>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</si>
  <si>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</si>
  <si>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</si>
  <si>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</si>
  <si>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</si>
  <si>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</si>
  <si>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</si>
  <si>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</si>
  <si>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</si>
  <si>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</si>
  <si>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</si>
  <si>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</si>
  <si>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</si>
  <si>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</si>
  <si>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</si>
  <si>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</si>
  <si>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</si>
  <si>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</si>
  <si>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</si>
  <si>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</si>
  <si>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</si>
  <si>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</si>
  <si>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</si>
  <si>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</si>
  <si>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</si>
  <si>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</si>
  <si>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</si>
  <si>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</si>
  <si>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</si>
  <si>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</si>
  <si>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</si>
  <si>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</si>
  <si>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</si>
  <si>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</si>
  <si>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</si>
  <si>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</si>
  <si>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</si>
  <si>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</si>
  <si>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</si>
  <si>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</si>
  <si>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</si>
  <si>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</si>
  <si>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</si>
  <si>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</si>
  <si>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</si>
  <si>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</si>
  <si>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</si>
  <si>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</si>
  <si>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</si>
  <si>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</si>
  <si>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</si>
  <si>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</si>
  <si>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</si>
  <si>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</si>
  <si>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</si>
  <si>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</si>
  <si>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</si>
  <si>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</si>
  <si>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</si>
  <si>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</si>
  <si>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</si>
  <si>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</si>
  <si>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</si>
  <si>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</si>
  <si>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</si>
  <si>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</si>
  <si>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</si>
  <si>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</si>
  <si>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</si>
  <si>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</si>
  <si>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</si>
  <si>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</si>
  <si>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</si>
  <si>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</si>
  <si>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</si>
  <si>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</si>
  <si>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</si>
  <si>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</si>
  <si>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</si>
  <si>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</si>
  <si>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</si>
  <si>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</si>
  <si>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</si>
  <si>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</si>
  <si>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</si>
  <si>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</si>
  <si>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</si>
  <si>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</si>
  <si>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</si>
  <si>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</si>
  <si>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</si>
  <si>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</si>
  <si>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</si>
  <si>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</si>
  <si>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</si>
  <si>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</si>
  <si>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</si>
  <si>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</si>
  <si>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</si>
  <si>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</si>
  <si>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</si>
  <si>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</si>
  <si>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</si>
  <si>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</si>
  <si>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</si>
  <si>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</si>
  <si>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</si>
  <si>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</si>
  <si>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</si>
  <si>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</si>
  <si>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</si>
  <si>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</si>
  <si>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</si>
  <si>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</si>
  <si>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</si>
  <si>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</si>
  <si>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</si>
  <si>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</si>
  <si>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</si>
  <si>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</si>
  <si>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</si>
  <si>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</si>
  <si>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</si>
  <si>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</si>
  <si>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</si>
  <si>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</si>
  <si>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</si>
  <si>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</si>
  <si>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</si>
  <si>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</si>
  <si>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</si>
  <si>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</si>
  <si>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</si>
  <si>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</si>
  <si>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</si>
  <si>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</si>
  <si>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</si>
  <si>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</si>
  <si>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</si>
  <si>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</si>
  <si>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</si>
  <si>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</si>
  <si>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</si>
  <si>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</si>
  <si>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</si>
  <si>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</si>
  <si>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</si>
  <si>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</si>
  <si>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</si>
  <si>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</si>
  <si>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</si>
  <si>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</si>
  <si>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</si>
  <si>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</si>
  <si>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</si>
  <si>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</si>
  <si>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</si>
  <si>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</si>
  <si>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</si>
  <si>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</si>
  <si>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</si>
  <si>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</si>
  <si>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</si>
  <si>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</si>
  <si>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</si>
  <si>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</si>
  <si>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</si>
  <si>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</si>
  <si>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</si>
  <si>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</si>
  <si>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</si>
  <si>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</si>
  <si>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</si>
  <si>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</si>
  <si>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</si>
  <si>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</si>
  <si>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</si>
  <si>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</si>
  <si>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</si>
  <si>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</si>
  <si>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</si>
  <si>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</si>
  <si>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</si>
  <si>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</si>
  <si>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</si>
  <si>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</si>
  <si>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</si>
  <si>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</si>
  <si>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</si>
  <si>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</si>
  <si>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</si>
  <si>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</si>
  <si>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</si>
  <si>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</si>
  <si>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</si>
  <si>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</si>
  <si>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</si>
  <si>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</si>
  <si>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</si>
  <si>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</si>
  <si>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</si>
  <si>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</si>
  <si>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</si>
  <si>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</si>
  <si>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</si>
  <si>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</si>
  <si>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</si>
  <si>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</si>
  <si>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</si>
  <si>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</si>
  <si>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</si>
  <si>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</si>
  <si>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</si>
  <si>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</si>
  <si>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</si>
  <si>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</si>
  <si>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</si>
  <si>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</si>
  <si>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</si>
  <si>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</si>
  <si>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</si>
  <si>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</si>
  <si>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</si>
  <si>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</si>
  <si>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</si>
  <si>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</si>
  <si>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</si>
  <si>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</si>
  <si>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</si>
  <si>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</si>
  <si>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</si>
  <si>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</si>
  <si>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</si>
  <si>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</si>
  <si>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</si>
  <si>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</si>
  <si>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</si>
  <si>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</si>
  <si>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</si>
  <si>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</si>
  <si>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</si>
  <si>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</si>
  <si>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</si>
  <si>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</si>
  <si>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</si>
  <si>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</si>
  <si>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</si>
  <si>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</si>
  <si>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</si>
  <si>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</si>
  <si>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</si>
  <si>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</si>
  <si>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</si>
  <si>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</si>
  <si>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</si>
  <si>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</si>
  <si>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</si>
  <si>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</si>
  <si>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</si>
  <si>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</si>
  <si>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</si>
  <si>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</si>
  <si>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</si>
  <si>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</si>
  <si>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</si>
  <si>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</si>
  <si>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</si>
  <si>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</si>
  <si>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</si>
  <si>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</si>
  <si>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</si>
  <si>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</si>
  <si>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</si>
  <si>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</si>
  <si>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</si>
  <si>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</si>
  <si>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</si>
  <si>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</si>
  <si>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</si>
  <si>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</si>
  <si>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</si>
  <si>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</si>
  <si>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</si>
  <si>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</si>
  <si>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</si>
  <si>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</si>
  <si>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</si>
  <si>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</si>
  <si>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</si>
  <si>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</si>
  <si>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</si>
  <si>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</si>
  <si>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</si>
  <si>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</si>
  <si>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</si>
  <si>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</si>
  <si>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</si>
  <si>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</si>
  <si>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</si>
  <si>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</si>
  <si>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</si>
  <si>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</si>
  <si>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</si>
  <si>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</si>
  <si>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</si>
  <si>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</si>
  <si>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</si>
  <si>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</si>
  <si>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</si>
  <si>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</si>
  <si>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</si>
  <si>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</si>
  <si>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</si>
  <si>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</si>
  <si>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</si>
  <si>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</si>
  <si>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</si>
  <si>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</si>
  <si>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</si>
  <si>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</si>
  <si>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</si>
  <si>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</si>
  <si>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</si>
  <si>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</si>
  <si>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</si>
  <si>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</si>
  <si>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</si>
  <si>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</si>
  <si>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</si>
  <si>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</si>
  <si>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</si>
  <si>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</si>
  <si>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</si>
  <si>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</si>
  <si>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</si>
  <si>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</si>
  <si>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</si>
  <si>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</si>
  <si>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</si>
  <si>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</si>
  <si>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</si>
  <si>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</si>
  <si>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</si>
  <si>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</si>
  <si>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</si>
  <si>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</si>
  <si>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</si>
  <si>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</si>
  <si>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</si>
  <si>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</si>
  <si>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</si>
  <si>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</si>
  <si>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</si>
  <si>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</si>
  <si>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</si>
  <si>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</si>
  <si>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</si>
  <si>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</si>
  <si>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</si>
  <si>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</si>
  <si>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</si>
  <si>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</si>
  <si>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</si>
  <si>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</si>
  <si>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</si>
  <si>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</si>
  <si>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</si>
  <si>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</si>
  <si>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</si>
  <si>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</si>
  <si>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</si>
  <si>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</si>
  <si>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</si>
  <si>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</si>
  <si>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</si>
  <si>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</si>
  <si>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</si>
  <si>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</si>
  <si>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</si>
  <si>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</si>
  <si>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</si>
  <si>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</si>
  <si>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</si>
  <si>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</si>
  <si>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</si>
  <si>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</si>
  <si>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</si>
  <si>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</si>
  <si>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</si>
  <si>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</si>
  <si>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</si>
  <si>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</si>
  <si>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</si>
  <si>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</si>
  <si>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</si>
  <si>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</si>
  <si>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</si>
  <si>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</si>
  <si>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</si>
  <si>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</si>
  <si>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</si>
  <si>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</si>
  <si>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</si>
  <si>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</si>
  <si>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</si>
  <si>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</si>
  <si>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</si>
  <si>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</si>
  <si>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</si>
  <si>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</si>
  <si>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</si>
  <si>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</si>
  <si>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</si>
  <si>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</si>
  <si>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</si>
  <si>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</si>
  <si>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</si>
  <si>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</si>
  <si>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</si>
  <si>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</si>
  <si>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</si>
  <si>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</si>
  <si>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</si>
  <si>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</si>
  <si>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</si>
  <si>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</si>
  <si>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</si>
  <si>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</si>
  <si>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</si>
  <si>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</si>
  <si>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</si>
  <si>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</si>
  <si>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</si>
  <si>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</si>
  <si>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</si>
  <si>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</si>
  <si>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</si>
  <si>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</si>
  <si>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</si>
  <si>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</si>
  <si>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</si>
  <si>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</si>
  <si>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</si>
  <si>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</si>
  <si>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</si>
  <si>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</si>
  <si>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</si>
  <si>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</si>
  <si>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</si>
  <si>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</si>
  <si>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</si>
  <si>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</si>
  <si>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</si>
  <si>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</si>
  <si>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</si>
  <si>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</si>
  <si>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</si>
  <si>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</si>
  <si>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</si>
  <si>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</si>
  <si>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</si>
  <si>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</si>
  <si>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</si>
  <si>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</si>
  <si>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</si>
  <si>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</si>
  <si>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</si>
  <si>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</si>
  <si>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</si>
  <si>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</si>
  <si>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</si>
  <si>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</si>
  <si>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</si>
  <si>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</si>
  <si>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</si>
  <si>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</si>
  <si>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</si>
  <si>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</si>
  <si>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</si>
  <si>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</si>
  <si>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</si>
  <si>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</si>
  <si>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</si>
  <si>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</si>
  <si>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</si>
  <si>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</si>
  <si>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</si>
  <si>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</si>
  <si>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</si>
  <si>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</si>
  <si>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</si>
  <si>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</si>
  <si>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</si>
  <si>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</si>
  <si>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</si>
  <si>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</si>
  <si>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</si>
  <si>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</si>
  <si>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</si>
  <si>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</si>
  <si>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</si>
  <si>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</si>
  <si>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</si>
  <si>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</si>
  <si>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</si>
  <si>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</si>
  <si>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</si>
  <si>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</si>
  <si>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</si>
  <si>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</si>
  <si>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</si>
  <si>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</si>
  <si>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</si>
  <si>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</si>
  <si>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</si>
  <si>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</si>
  <si>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</si>
  <si>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</si>
  <si>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</si>
  <si>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</si>
  <si>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</si>
  <si>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</si>
  <si>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</si>
  <si>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</si>
  <si>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</si>
  <si>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</si>
  <si>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</si>
  <si>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</si>
  <si>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</si>
  <si>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</si>
  <si>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</si>
  <si>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</si>
  <si>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</si>
  <si>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</si>
  <si>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</si>
  <si>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</si>
  <si>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</si>
  <si>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</si>
  <si>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</si>
  <si>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</si>
  <si>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</si>
  <si>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</si>
  <si>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</si>
  <si>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</si>
  <si>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</si>
  <si>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</si>
  <si>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</si>
  <si>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</si>
  <si>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</si>
  <si>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</si>
  <si>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</si>
  <si>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</si>
  <si>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</si>
  <si>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</si>
  <si>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</si>
  <si>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</si>
  <si>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</si>
  <si>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</si>
  <si>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</si>
  <si>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</si>
  <si>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</si>
  <si>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</si>
  <si>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</si>
  <si>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</si>
  <si>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</si>
  <si>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</si>
  <si>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</si>
  <si>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</si>
  <si>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</si>
  <si>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</si>
  <si>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</si>
  <si>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</si>
  <si>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</si>
  <si>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</si>
  <si>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</si>
  <si>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</si>
  <si>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</si>
  <si>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</si>
  <si>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</si>
  <si>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</si>
  <si>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</si>
  <si>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</si>
  <si>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</si>
  <si>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</si>
  <si>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</si>
  <si>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</si>
  <si>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</si>
  <si>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</si>
  <si>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</si>
  <si>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</si>
  <si>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</si>
  <si>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</si>
  <si>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</si>
  <si>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</si>
  <si>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</si>
  <si>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</si>
  <si>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</si>
  <si>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</si>
  <si>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</si>
  <si>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</si>
  <si>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</si>
  <si>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</si>
  <si>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</si>
  <si>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</si>
  <si>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</si>
  <si>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</si>
  <si>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</si>
  <si>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</si>
  <si>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</si>
  <si>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</si>
  <si>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</si>
  <si>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</si>
  <si>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</si>
  <si>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</si>
  <si>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</si>
  <si>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</si>
  <si>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</si>
  <si>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</si>
  <si>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</si>
  <si>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</si>
  <si>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</si>
  <si>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</si>
  <si>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</si>
  <si>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</si>
  <si>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</si>
  <si>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</si>
  <si>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</si>
  <si>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</si>
  <si>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</si>
  <si>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</si>
  <si>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</si>
  <si>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</si>
  <si>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</si>
  <si>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</si>
  <si>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</si>
  <si>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</si>
  <si>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</si>
  <si>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</si>
  <si>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</si>
  <si>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</si>
  <si>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</si>
  <si>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</si>
  <si>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</si>
  <si>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</si>
  <si>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</si>
  <si>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</si>
  <si>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</si>
  <si>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</si>
  <si>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</si>
  <si>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</si>
  <si>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</si>
  <si>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</si>
  <si>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</si>
  <si>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</si>
  <si>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</si>
  <si>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</si>
  <si>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</si>
  <si>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</si>
  <si>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</si>
  <si>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</si>
  <si>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</si>
  <si>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</si>
  <si>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</si>
  <si>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</si>
  <si>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</si>
  <si>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</si>
  <si>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</si>
  <si>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</si>
  <si>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</si>
  <si>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</si>
  <si>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</si>
  <si>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</si>
  <si>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</si>
  <si>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</si>
  <si>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</si>
  <si>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</si>
  <si>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</si>
  <si>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</si>
  <si>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</si>
  <si>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</si>
  <si>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</si>
  <si>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</si>
  <si>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</si>
  <si>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</si>
  <si>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</si>
  <si>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</si>
  <si>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</si>
  <si>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</si>
  <si>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</si>
  <si>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</si>
  <si>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</si>
  <si>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</si>
  <si>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</si>
  <si>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</si>
  <si>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</si>
  <si>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</si>
  <si>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</si>
  <si>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</si>
  <si>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</si>
  <si>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</si>
  <si>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</si>
  <si>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</si>
  <si>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</si>
  <si>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</si>
  <si>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</si>
  <si>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</si>
  <si>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</si>
  <si>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</si>
  <si>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</si>
  <si>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</si>
  <si>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</si>
  <si>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</si>
  <si>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</si>
  <si>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</si>
  <si>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</si>
  <si>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</si>
  <si>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</si>
  <si>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</si>
  <si>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</si>
  <si>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</si>
  <si>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</si>
  <si>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</si>
  <si>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</si>
  <si>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</si>
  <si>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</si>
  <si>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</si>
  <si>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</si>
  <si>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</si>
  <si>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</si>
  <si>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</si>
  <si>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</si>
  <si>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</si>
  <si>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</si>
  <si>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</si>
  <si>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</si>
  <si>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</si>
  <si>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</si>
  <si>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</si>
  <si>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</si>
  <si>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</si>
  <si>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</si>
  <si>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</si>
  <si>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</si>
  <si>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</si>
  <si>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</si>
  <si>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</si>
  <si>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</si>
  <si>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</si>
  <si>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</si>
  <si>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</si>
  <si>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</si>
  <si>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</si>
  <si>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</si>
  <si>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</si>
  <si>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</si>
  <si>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</si>
  <si>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</si>
  <si>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</si>
  <si>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</si>
  <si>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</si>
  <si>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</si>
  <si>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</si>
  <si>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</si>
  <si>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</si>
  <si>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</si>
  <si>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</si>
  <si>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</si>
  <si>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</si>
  <si>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</si>
  <si>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</si>
  <si>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</si>
  <si>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</si>
  <si>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</si>
  <si>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</si>
  <si>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</si>
  <si>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</si>
  <si>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</si>
  <si>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</si>
  <si>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</si>
  <si>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</si>
  <si>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</si>
  <si>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</si>
  <si>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</si>
  <si>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</si>
  <si>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</si>
  <si>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</si>
  <si>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</si>
  <si>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</si>
  <si>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</si>
  <si>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</si>
  <si>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</si>
  <si>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</si>
  <si>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</si>
  <si>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</si>
  <si>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</si>
  <si>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</si>
  <si>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</si>
  <si>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</si>
  <si>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</si>
  <si>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</si>
  <si>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</si>
  <si>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</si>
  <si>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</si>
  <si>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</si>
  <si>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</si>
  <si>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</si>
  <si>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</si>
  <si>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</si>
  <si>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</si>
  <si>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</si>
  <si>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</si>
  <si>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</si>
  <si>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</si>
  <si>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</si>
  <si>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</si>
  <si>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</si>
  <si>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</si>
  <si>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</si>
  <si>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</si>
  <si>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</si>
  <si>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</si>
  <si>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</si>
  <si>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</si>
  <si>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</si>
  <si>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</si>
  <si>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</si>
  <si>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</si>
  <si>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</si>
  <si>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</si>
  <si>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</si>
  <si>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</si>
  <si>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</si>
  <si>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</si>
  <si>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</si>
  <si>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</si>
  <si>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</si>
  <si>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</si>
  <si>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</si>
  <si>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</si>
  <si>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</si>
  <si>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</si>
  <si>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</si>
  <si>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</si>
  <si>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</si>
  <si>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</si>
  <si>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</si>
  <si>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</si>
  <si>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</si>
  <si>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</si>
  <si>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</si>
  <si>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</si>
  <si>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</si>
  <si>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</si>
  <si>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</si>
  <si>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</si>
  <si>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</si>
  <si>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</si>
  <si>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</si>
  <si>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</si>
  <si>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</si>
  <si>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</si>
  <si>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</si>
  <si>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</si>
  <si>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</si>
  <si>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</si>
  <si>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</si>
  <si>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</si>
  <si>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</si>
  <si>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</si>
  <si>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</si>
  <si>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</si>
  <si>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</si>
  <si>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</si>
  <si>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</si>
  <si>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</si>
  <si>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</si>
  <si>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</si>
  <si>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</si>
  <si>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</si>
  <si>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</si>
  <si>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</si>
  <si>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</si>
  <si>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</si>
  <si>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</si>
  <si>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</si>
  <si>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</si>
  <si>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</si>
  <si>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</si>
  <si>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</si>
  <si>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</si>
  <si>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</si>
  <si>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</si>
  <si>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</si>
  <si>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</si>
  <si>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</si>
  <si>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</si>
  <si>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</si>
  <si>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</si>
  <si>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</si>
  <si>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</si>
  <si>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</si>
  <si>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</si>
  <si>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</si>
  <si>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</si>
  <si>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</si>
  <si>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</si>
  <si>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</si>
  <si>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</si>
  <si>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</si>
  <si>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</si>
  <si>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</si>
  <si>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</si>
  <si>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</si>
  <si>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</si>
  <si>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</si>
  <si>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</si>
  <si>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</si>
  <si>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</si>
  <si>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</si>
  <si>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</si>
  <si>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</si>
  <si>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</si>
  <si>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</si>
  <si>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</si>
  <si>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</si>
  <si>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</si>
  <si>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</si>
  <si>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</si>
  <si>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</si>
  <si>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</si>
  <si>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</si>
  <si>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</si>
  <si>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</si>
  <si>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</si>
  <si>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</si>
  <si>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</si>
  <si>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</si>
  <si>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</si>
  <si>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</si>
  <si>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</si>
  <si>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</si>
  <si>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</si>
  <si>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</si>
  <si>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</si>
  <si>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</si>
  <si>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</si>
  <si>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</si>
  <si>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</si>
  <si>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</si>
  <si>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</si>
  <si>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</si>
  <si>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</si>
  <si>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</si>
  <si>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</si>
  <si>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</si>
  <si>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</si>
  <si>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</si>
  <si>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</si>
  <si>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</si>
  <si>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</si>
  <si>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</si>
  <si>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</si>
  <si>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</si>
  <si>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</si>
  <si>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</si>
  <si>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</si>
  <si>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</si>
  <si>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</si>
  <si>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</si>
  <si>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</si>
  <si>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</si>
  <si>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</si>
  <si>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</si>
  <si>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</si>
  <si>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</si>
  <si>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</si>
  <si>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</si>
  <si>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</si>
  <si>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</si>
  <si>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</si>
  <si>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</si>
  <si>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</si>
  <si>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</si>
  <si>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</si>
  <si>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</si>
  <si>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</si>
  <si>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</si>
  <si>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</si>
  <si>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</si>
  <si>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</si>
  <si>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</si>
  <si>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</si>
  <si>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</si>
  <si>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</si>
  <si>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</si>
  <si>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</si>
  <si>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</si>
  <si>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</si>
  <si>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</si>
  <si>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</si>
  <si>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</si>
  <si>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</si>
  <si>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</si>
  <si>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</si>
  <si>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</si>
  <si>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</si>
  <si>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</si>
  <si>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</si>
  <si>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</si>
  <si>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</si>
  <si>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</si>
  <si>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</si>
  <si>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</si>
  <si>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</si>
  <si>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</si>
  <si>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</si>
  <si>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</si>
  <si>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</si>
  <si>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</si>
  <si>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</si>
  <si>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</si>
  <si>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</si>
  <si>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</si>
  <si>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</si>
  <si>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</si>
  <si>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</si>
  <si>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</si>
  <si>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</si>
  <si>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</si>
  <si>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</si>
  <si>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</si>
  <si>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</si>
  <si>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</si>
  <si>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</si>
  <si>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</si>
  <si>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</si>
  <si>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</si>
  <si>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</si>
  <si>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</si>
  <si>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</si>
  <si>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</si>
  <si>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</si>
  <si>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</si>
  <si>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</si>
  <si>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</si>
  <si>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</si>
  <si>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</si>
  <si>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</si>
  <si>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</si>
  <si>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</si>
  <si>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</si>
  <si>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</si>
  <si>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</si>
  <si>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</si>
  <si>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</si>
  <si>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</si>
  <si>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</si>
  <si>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</si>
  <si>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</si>
  <si>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</si>
  <si>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</si>
  <si>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</si>
  <si>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</si>
  <si>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</si>
  <si>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</si>
  <si>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</si>
  <si>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</si>
  <si>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</si>
  <si>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</si>
  <si>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</si>
  <si>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</si>
  <si>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</si>
  <si>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</si>
  <si>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</si>
  <si>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</si>
  <si>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</si>
  <si>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</si>
  <si>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</si>
  <si>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</si>
  <si>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</si>
  <si>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</si>
  <si>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</si>
  <si>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</si>
  <si>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</si>
  <si>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</si>
  <si>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</si>
  <si>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</si>
  <si>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</si>
  <si>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</si>
  <si>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</si>
  <si>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</si>
  <si>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</si>
  <si>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</si>
  <si>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</si>
  <si>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</si>
  <si>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</si>
  <si>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</si>
  <si>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</si>
  <si>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</si>
  <si>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</si>
  <si>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</si>
  <si>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</si>
  <si>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</si>
  <si>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</si>
  <si>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</si>
  <si>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</si>
  <si>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</si>
  <si>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</si>
  <si>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</si>
  <si>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</si>
  <si>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</si>
  <si>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</si>
  <si>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</si>
  <si>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</si>
  <si>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</si>
  <si>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</si>
  <si>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</si>
  <si>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</si>
  <si>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</si>
  <si>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</si>
  <si>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</si>
  <si>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</si>
  <si>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</si>
  <si>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</si>
  <si>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</si>
  <si>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</si>
  <si>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</si>
  <si>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</si>
  <si>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</si>
  <si>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</si>
  <si>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</si>
  <si>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</si>
  <si>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</si>
  <si>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</si>
  <si>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</si>
  <si>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</si>
  <si>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</si>
  <si>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</si>
  <si>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</si>
  <si>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</si>
  <si>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</si>
  <si>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</si>
  <si>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</si>
  <si>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</si>
  <si>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</si>
  <si>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</si>
  <si>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</si>
  <si>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</si>
  <si>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</si>
  <si>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</si>
  <si>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</si>
  <si>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</si>
  <si>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</si>
  <si>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</si>
  <si>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</si>
  <si>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</si>
  <si>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</si>
  <si>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</si>
  <si>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</si>
  <si>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</si>
  <si>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</si>
  <si>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</si>
  <si>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</si>
  <si>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</si>
  <si>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</si>
  <si>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</si>
  <si>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</si>
  <si>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</si>
  <si>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</si>
  <si>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</si>
  <si>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</si>
  <si>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</si>
  <si>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</si>
  <si>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</si>
  <si>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</si>
  <si>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</si>
  <si>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</si>
  <si>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</si>
  <si>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</si>
  <si>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</si>
  <si>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</si>
  <si>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</si>
  <si>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</si>
  <si>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</si>
  <si>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</si>
  <si>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</si>
  <si>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</si>
  <si>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</si>
  <si>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</si>
  <si>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</si>
  <si>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</si>
  <si>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</si>
  <si>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</si>
  <si>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</si>
  <si>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</si>
  <si>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</si>
  <si>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</si>
  <si>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</si>
  <si>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</si>
  <si>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</si>
  <si>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</si>
  <si>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</si>
  <si>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</si>
  <si>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</si>
  <si>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</si>
  <si>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</si>
  <si>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</si>
  <si>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</si>
  <si>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</si>
  <si>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</si>
  <si>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</si>
  <si>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</si>
  <si>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</si>
  <si>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</si>
  <si>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</si>
  <si>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</si>
  <si>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</si>
  <si>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</si>
  <si>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</si>
  <si>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</si>
  <si>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</si>
  <si>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</si>
  <si>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</si>
  <si>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</si>
  <si>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</si>
  <si>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</si>
  <si>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</si>
  <si>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</si>
  <si>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</si>
  <si>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</si>
  <si>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</si>
  <si>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</si>
  <si>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</si>
  <si>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</si>
  <si>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</si>
  <si>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</si>
  <si>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</si>
  <si>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</si>
  <si>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</si>
  <si>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</si>
  <si>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</si>
  <si>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</si>
  <si>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</si>
  <si>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</si>
  <si>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</si>
  <si>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</si>
  <si>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</si>
  <si>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</si>
  <si>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</si>
  <si>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</si>
  <si>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</si>
  <si>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</si>
  <si>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</si>
  <si>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</si>
  <si>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</si>
  <si>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</si>
  <si>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</si>
  <si>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</si>
  <si>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</si>
  <si>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</si>
  <si>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</si>
  <si>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</si>
  <si>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</si>
  <si>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</si>
  <si>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</si>
  <si>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</si>
  <si>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</si>
  <si>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</si>
  <si>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</si>
  <si>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</si>
  <si>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</si>
  <si>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</si>
  <si>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</si>
  <si>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</si>
  <si>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</si>
  <si>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</si>
  <si>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</si>
  <si>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</si>
  <si>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</si>
  <si>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</si>
  <si>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</si>
  <si>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</si>
  <si>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</si>
  <si>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</si>
  <si>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</si>
  <si>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</si>
  <si>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</si>
  <si>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</si>
  <si>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</si>
  <si>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</si>
  <si>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</si>
  <si>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</si>
  <si>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</si>
  <si>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</si>
  <si>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</si>
  <si>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</si>
  <si>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</si>
  <si>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</si>
  <si>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</si>
  <si>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</si>
  <si>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</si>
  <si>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</si>
  <si>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</si>
  <si>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</si>
  <si>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</si>
  <si>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</si>
  <si>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</si>
  <si>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</si>
  <si>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</si>
  <si>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</si>
  <si>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</si>
  <si>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</si>
  <si>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</si>
  <si>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</si>
  <si>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</si>
  <si>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</si>
  <si>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</si>
  <si>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</si>
  <si>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</si>
  <si>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</si>
  <si>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</si>
  <si>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</si>
  <si>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</si>
  <si>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</si>
  <si>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</si>
  <si>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</si>
  <si>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</si>
  <si>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</si>
  <si>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</si>
  <si>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</si>
  <si>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</si>
  <si>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</si>
  <si>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</si>
  <si>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</si>
  <si>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</si>
  <si>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</si>
  <si>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</si>
  <si>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</si>
  <si>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</si>
  <si>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</si>
  <si>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</si>
  <si>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</si>
  <si>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</si>
  <si>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</si>
  <si>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</si>
  <si>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</si>
  <si>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</si>
  <si>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</si>
  <si>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</si>
  <si>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</si>
  <si>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</si>
  <si>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</si>
  <si>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</si>
  <si>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</si>
  <si>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</si>
  <si>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</si>
  <si>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</si>
  <si>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</si>
  <si>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</si>
  <si>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</si>
  <si>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</si>
  <si>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</si>
  <si>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</si>
  <si>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</si>
  <si>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</si>
  <si>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</si>
  <si>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</si>
  <si>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</si>
  <si>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</si>
  <si>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</si>
  <si>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</si>
  <si>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</si>
  <si>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</si>
  <si>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</si>
  <si>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</si>
  <si>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</si>
  <si>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</si>
  <si>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</si>
  <si>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</si>
  <si>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</si>
  <si>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</si>
  <si>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</si>
  <si>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</si>
  <si>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</si>
  <si>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</si>
  <si>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</si>
  <si>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</si>
  <si>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</si>
  <si>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</si>
  <si>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</si>
  <si>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</si>
  <si>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</si>
  <si>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</si>
  <si>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</si>
  <si>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</si>
  <si>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</si>
  <si>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</si>
  <si>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</si>
  <si>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</si>
  <si>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</si>
  <si>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</si>
  <si>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</si>
  <si>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</si>
  <si>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</si>
  <si>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</si>
  <si>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</si>
  <si>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</si>
  <si>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</si>
  <si>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</si>
  <si>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</si>
  <si>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</si>
  <si>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</si>
  <si>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</si>
  <si>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</si>
  <si>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</si>
  <si>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</si>
  <si>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</si>
  <si>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</si>
  <si>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</si>
  <si>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</si>
  <si>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</si>
  <si>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</si>
  <si>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</si>
  <si>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</si>
  <si>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</si>
  <si>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</si>
  <si>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</si>
  <si>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</si>
  <si>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</si>
  <si>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</si>
  <si>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</si>
  <si>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</si>
  <si>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</si>
  <si>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</si>
  <si>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</si>
  <si>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</si>
  <si>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</si>
  <si>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</si>
  <si>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</si>
  <si>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</si>
  <si>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</si>
  <si>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</si>
  <si>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</si>
  <si>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</si>
  <si>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</si>
  <si>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</si>
  <si>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</si>
  <si>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</si>
  <si>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</si>
  <si>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</si>
  <si>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</si>
  <si>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</si>
  <si>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</si>
  <si>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</si>
  <si>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</si>
  <si>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</si>
  <si>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</si>
  <si>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</si>
  <si>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</si>
  <si>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</si>
  <si>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</si>
  <si>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</si>
  <si>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</si>
  <si>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</si>
  <si>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</si>
  <si>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</si>
  <si>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</si>
  <si>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</si>
  <si>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</si>
  <si>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</si>
  <si>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</si>
  <si>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</si>
  <si>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</si>
  <si>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</si>
  <si>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</si>
  <si>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</si>
  <si>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</si>
  <si>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</si>
  <si>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</si>
  <si>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</si>
  <si>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</si>
  <si>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</si>
  <si>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</si>
  <si>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</si>
  <si>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</si>
  <si>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</si>
  <si>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</si>
  <si>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</si>
  <si>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</si>
  <si>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</si>
  <si>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</si>
  <si>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</si>
  <si>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</si>
  <si>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</si>
  <si>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</si>
  <si>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</si>
  <si>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</si>
  <si>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</si>
  <si>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</si>
  <si>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</si>
  <si>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</si>
  <si>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</si>
  <si>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</si>
  <si>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</si>
  <si>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</si>
  <si>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</si>
  <si>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</si>
  <si>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</si>
  <si>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</si>
  <si>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</si>
  <si>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</si>
  <si>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</si>
  <si>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</si>
  <si>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</si>
  <si>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</si>
  <si>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</si>
  <si>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</si>
  <si>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</si>
  <si>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</si>
  <si>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</si>
  <si>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</si>
  <si>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</si>
  <si>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</si>
  <si>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</si>
  <si>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</si>
  <si>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</si>
  <si>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</si>
  <si>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</si>
  <si>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</si>
  <si>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</si>
  <si>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</si>
  <si>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</si>
  <si>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</si>
  <si>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</si>
  <si>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</si>
  <si>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</si>
  <si>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</si>
  <si>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</si>
  <si>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</si>
  <si>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</si>
  <si>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</si>
  <si>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</si>
  <si>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</si>
  <si>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</si>
  <si>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</si>
  <si>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</si>
  <si>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</si>
  <si>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</si>
  <si>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</si>
  <si>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</si>
  <si>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</si>
  <si>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</si>
  <si>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</si>
  <si>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</si>
  <si>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</si>
  <si>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</si>
  <si>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</si>
  <si>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</si>
  <si>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</si>
  <si>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</si>
  <si>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</si>
  <si>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</si>
  <si>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</si>
  <si>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</si>
  <si>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</si>
  <si>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</si>
  <si>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</si>
  <si>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</si>
  <si>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</si>
  <si>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</si>
  <si>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</si>
  <si>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</si>
  <si>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</si>
  <si>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</si>
  <si>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</si>
  <si>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</si>
  <si>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</si>
  <si>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</si>
  <si>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</si>
  <si>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</si>
  <si>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</si>
  <si>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</si>
  <si>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</si>
  <si>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</si>
  <si>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</si>
  <si>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</si>
  <si>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</si>
  <si>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</si>
  <si>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</si>
  <si>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</si>
  <si>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</si>
  <si>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</si>
  <si>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</si>
  <si>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</si>
  <si>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</si>
  <si>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</si>
  <si>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</si>
  <si>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</si>
  <si>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</si>
  <si>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</si>
  <si>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</si>
  <si>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</si>
  <si>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</si>
  <si>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</si>
  <si>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</si>
  <si>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</si>
  <si>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</si>
  <si>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</si>
  <si>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</si>
  <si>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</si>
  <si>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</si>
  <si>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</si>
  <si>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</si>
  <si>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</si>
  <si>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</si>
  <si>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</si>
  <si>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</si>
  <si>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</si>
  <si>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</si>
  <si>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</si>
  <si>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</si>
  <si>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</si>
  <si>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</si>
  <si>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</si>
  <si>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</si>
  <si>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</si>
  <si>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</si>
  <si>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</si>
  <si>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</si>
  <si>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</si>
  <si>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</si>
  <si>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</si>
  <si>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</si>
  <si>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</si>
  <si>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</si>
  <si>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</si>
  <si>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</si>
  <si>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</si>
  <si>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</si>
  <si>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</si>
  <si>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</si>
  <si>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</si>
  <si>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</si>
  <si>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</si>
  <si>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</si>
  <si>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</si>
  <si>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</si>
  <si>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</si>
  <si>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</si>
  <si>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</si>
  <si>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</si>
  <si>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</si>
  <si>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</si>
  <si>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</si>
  <si>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</si>
  <si>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</si>
  <si>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</si>
  <si>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</si>
  <si>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</si>
  <si>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</si>
  <si>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</si>
  <si>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</si>
  <si>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</si>
  <si>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</si>
  <si>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</si>
  <si>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</si>
  <si>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</si>
  <si>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</si>
  <si>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</si>
  <si>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</si>
  <si>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</si>
  <si>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</si>
  <si>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</si>
  <si>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</si>
  <si>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</si>
  <si>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</si>
  <si>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</si>
  <si>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</si>
  <si>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</si>
  <si>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</si>
  <si>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</si>
  <si>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</si>
  <si>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</si>
  <si>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</si>
  <si>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</si>
  <si>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</si>
  <si>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</si>
  <si>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</si>
  <si>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</si>
  <si>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</si>
  <si>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</si>
  <si>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</si>
  <si>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</si>
  <si>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</si>
  <si>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</si>
  <si>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</si>
  <si>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</si>
  <si>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</si>
  <si>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</si>
  <si>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</si>
  <si>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</si>
  <si>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</si>
  <si>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</si>
  <si>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</si>
  <si>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</si>
  <si>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</si>
  <si>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</si>
  <si>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</si>
  <si>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</si>
  <si>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</si>
  <si>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</si>
  <si>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</si>
  <si>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</si>
  <si>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</si>
  <si>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</si>
  <si>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</si>
  <si>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</si>
  <si>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</si>
  <si>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</si>
  <si>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</si>
  <si>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</si>
  <si>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</si>
  <si>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</si>
  <si>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</si>
  <si>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</si>
  <si>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</si>
  <si>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</si>
  <si>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</si>
  <si>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</si>
  <si>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</si>
  <si>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</si>
  <si>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</si>
  <si>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</si>
  <si>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</si>
  <si>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</si>
  <si>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</si>
  <si>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</si>
  <si>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</si>
  <si>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</si>
  <si>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</si>
  <si>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</si>
  <si>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</si>
  <si>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</si>
  <si>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</si>
  <si>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</si>
  <si>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</si>
  <si>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</si>
  <si>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</si>
  <si>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</si>
  <si>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</si>
  <si>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</si>
  <si>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</si>
  <si>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</si>
  <si>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</si>
  <si>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</si>
  <si>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</si>
  <si>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</si>
  <si>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</si>
  <si>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</si>
  <si>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</si>
  <si>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</si>
  <si>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</si>
  <si>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</si>
  <si>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</si>
  <si>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</si>
  <si>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</si>
  <si>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</si>
  <si>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</si>
  <si>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</si>
  <si>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</si>
  <si>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</si>
  <si>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</si>
  <si>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</si>
  <si>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</si>
  <si>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</si>
  <si>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</si>
  <si>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</si>
  <si>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</si>
  <si>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</si>
  <si>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</si>
  <si>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</si>
  <si>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</si>
  <si>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</si>
  <si>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</si>
  <si>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</si>
  <si>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</si>
  <si>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</si>
  <si>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</si>
  <si>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</si>
  <si>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</si>
  <si>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</si>
  <si>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</si>
  <si>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</si>
  <si>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</si>
  <si>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</si>
  <si>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</si>
  <si>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</si>
  <si>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</si>
  <si>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</si>
  <si>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</si>
  <si>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</si>
  <si>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</si>
  <si>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</si>
  <si>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</si>
  <si>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</si>
  <si>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</si>
  <si>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</si>
  <si>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</si>
  <si>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</si>
  <si>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</si>
  <si>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</si>
  <si>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</si>
  <si>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</si>
  <si>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</si>
  <si>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</si>
  <si>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</si>
  <si>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</si>
  <si>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</si>
  <si>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</si>
  <si>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</si>
  <si>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</si>
  <si>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</si>
  <si>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</si>
  <si>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</si>
  <si>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</si>
  <si>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</si>
  <si>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</si>
  <si>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</si>
  <si>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</si>
  <si>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</si>
  <si>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</si>
  <si>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</si>
  <si>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</si>
  <si>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</si>
  <si>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</si>
  <si>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</si>
  <si>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</si>
  <si>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</si>
  <si>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</si>
  <si>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</si>
  <si>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</si>
  <si>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</si>
  <si>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</si>
  <si>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</si>
  <si>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</si>
  <si>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</si>
  <si>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</si>
  <si>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</si>
  <si>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</si>
  <si>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</si>
  <si>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</si>
  <si>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</si>
  <si>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</si>
  <si>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</si>
  <si>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</si>
  <si>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</si>
  <si>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</si>
  <si>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</si>
  <si>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</si>
  <si>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</si>
  <si>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</si>
  <si>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</si>
  <si>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</si>
  <si>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</si>
  <si>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</si>
  <si>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</si>
  <si>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</si>
  <si>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</si>
  <si>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</si>
  <si>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</si>
  <si>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</si>
  <si>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</si>
  <si>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</si>
  <si>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</si>
  <si>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</si>
  <si>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</si>
  <si>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</si>
  <si>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</si>
  <si>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</si>
  <si>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</si>
  <si>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</si>
  <si>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</si>
  <si>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</si>
  <si>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</si>
  <si>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</si>
  <si>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</si>
  <si>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</si>
  <si>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</si>
  <si>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</si>
  <si>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</si>
  <si>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</si>
  <si>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</si>
  <si>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</si>
  <si>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</si>
  <si>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</si>
  <si>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</si>
  <si>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</si>
  <si>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</si>
  <si>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</si>
  <si>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</si>
  <si>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</si>
  <si>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</si>
  <si>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</si>
  <si>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</si>
  <si>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</si>
  <si>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</si>
  <si>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</si>
  <si>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</si>
  <si>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</si>
  <si>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</si>
  <si>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</si>
  <si>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</si>
  <si>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</si>
  <si>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</si>
  <si>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</si>
  <si>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</si>
  <si>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</si>
  <si>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</si>
  <si>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</si>
  <si>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</si>
  <si>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</si>
  <si>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</si>
  <si>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</si>
  <si>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</si>
  <si>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</si>
  <si>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</si>
  <si>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</si>
  <si>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</si>
  <si>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</si>
  <si>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</si>
  <si>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</si>
  <si>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</si>
  <si>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</si>
  <si>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</si>
  <si>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</si>
  <si>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</si>
  <si>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</si>
  <si>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</si>
  <si>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</si>
  <si>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</si>
  <si>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</si>
  <si>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</si>
  <si>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</si>
  <si>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</si>
  <si>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</si>
  <si>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</si>
  <si>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</si>
  <si>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</si>
  <si>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</si>
  <si>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</si>
  <si>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</si>
  <si>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</si>
  <si>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</si>
  <si>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</si>
  <si>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</si>
  <si>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</si>
  <si>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</si>
  <si>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</si>
  <si>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</si>
  <si>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</si>
  <si>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</si>
  <si>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</si>
  <si>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</si>
  <si>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</si>
  <si>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</si>
  <si>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</si>
  <si>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</si>
  <si>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</si>
  <si>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</si>
  <si>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</si>
  <si>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</si>
  <si>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</si>
  <si>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</si>
  <si>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</si>
  <si>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</si>
  <si>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</si>
  <si>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</si>
  <si>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</si>
  <si>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</si>
  <si>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</si>
  <si>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</si>
  <si>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</si>
  <si>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</si>
  <si>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</si>
  <si>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</si>
  <si>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</si>
  <si>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</si>
  <si>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</si>
  <si>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</si>
  <si>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</si>
  <si>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</si>
  <si>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</si>
  <si>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</si>
  <si>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</si>
  <si>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</si>
  <si>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</si>
  <si>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</si>
  <si>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</si>
  <si>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</si>
  <si>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</si>
  <si>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</si>
  <si>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</si>
  <si>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</si>
  <si>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</si>
  <si>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</si>
  <si>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</si>
  <si>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</si>
  <si>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</si>
  <si>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</si>
  <si>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</si>
  <si>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</si>
  <si>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</si>
  <si>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</si>
  <si>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</si>
  <si>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</si>
  <si>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</si>
  <si>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</si>
  <si>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</si>
  <si>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</si>
  <si>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</si>
  <si>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</si>
  <si>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</si>
  <si>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</si>
  <si>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</si>
  <si>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</si>
  <si>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</si>
  <si>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</si>
  <si>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</si>
  <si>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</si>
  <si>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</si>
  <si>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</si>
  <si>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</si>
  <si>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</si>
  <si>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</si>
  <si>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</si>
  <si>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</si>
  <si>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</si>
  <si>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</si>
  <si>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</si>
  <si>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</si>
  <si>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</si>
  <si>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</si>
  <si>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</si>
  <si>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</si>
  <si>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</si>
  <si>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</si>
  <si>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</si>
  <si>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</si>
  <si>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</si>
  <si>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</si>
  <si>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</si>
  <si>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</si>
  <si>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</si>
  <si>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</si>
  <si>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</si>
  <si>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</si>
  <si>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</si>
  <si>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</si>
  <si>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</si>
  <si>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</si>
  <si>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</si>
  <si>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</si>
  <si>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</si>
  <si>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</si>
  <si>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</si>
  <si>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</si>
  <si>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</si>
  <si>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</si>
  <si>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</si>
  <si>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</si>
  <si>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</si>
  <si>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</si>
  <si>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</si>
  <si>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</si>
  <si>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</si>
  <si>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</si>
  <si>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</si>
  <si>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</si>
  <si>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</si>
  <si>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</si>
  <si>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</si>
  <si>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</si>
  <si>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</si>
  <si>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</si>
  <si>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</si>
  <si>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</si>
  <si>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</si>
  <si>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</si>
  <si>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</si>
  <si>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</si>
  <si>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</si>
  <si>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</si>
  <si>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</si>
  <si>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</si>
  <si>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</si>
  <si>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</si>
  <si>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</si>
  <si>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</si>
  <si>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</si>
  <si>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</si>
  <si>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</si>
  <si>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</si>
  <si>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</si>
  <si>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</si>
  <si>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</si>
  <si>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</si>
  <si>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</si>
  <si>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</si>
  <si>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</si>
  <si>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</si>
  <si>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</si>
  <si>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</si>
  <si>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</si>
  <si>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</si>
  <si>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</si>
  <si>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</si>
  <si>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</si>
  <si>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</si>
  <si>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</si>
  <si>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</si>
  <si>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</si>
  <si>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</si>
  <si>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</si>
  <si>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</si>
  <si>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</si>
  <si>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</si>
  <si>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</si>
  <si>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</si>
  <si>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</si>
  <si>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</si>
  <si>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</si>
  <si>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</si>
  <si>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</si>
  <si>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</si>
  <si>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</si>
  <si>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</si>
  <si>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</si>
  <si>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</si>
  <si>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</si>
  <si>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</si>
  <si>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</si>
  <si>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</si>
  <si>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</si>
  <si>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</si>
  <si>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</si>
  <si>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</si>
  <si>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</si>
  <si>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</si>
  <si>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</si>
  <si>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</si>
  <si>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</si>
  <si>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</si>
  <si>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</si>
  <si>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</si>
  <si>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</si>
  <si>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</si>
  <si>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</si>
  <si>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</si>
  <si>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</si>
  <si>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</si>
  <si>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</si>
  <si>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</si>
  <si>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</si>
  <si>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</si>
  <si>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</si>
  <si>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</si>
  <si>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</si>
  <si>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</si>
  <si>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</si>
  <si>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</si>
  <si>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</si>
  <si>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</si>
  <si>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</si>
  <si>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</si>
  <si>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</si>
  <si>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</si>
  <si>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</si>
  <si>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</si>
  <si>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</si>
  <si>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</si>
  <si>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</si>
  <si>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</si>
  <si>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</si>
  <si>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</si>
  <si>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</si>
  <si>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</si>
  <si>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</si>
  <si>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</si>
  <si>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</si>
  <si>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</si>
  <si>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</si>
  <si>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</si>
  <si>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</si>
  <si>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</si>
  <si>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</si>
  <si>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</si>
  <si>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</si>
  <si>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</si>
  <si>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</si>
  <si>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</si>
  <si>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</si>
  <si>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</si>
  <si>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</si>
  <si>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</si>
  <si>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</si>
  <si>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</si>
  <si>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</si>
  <si>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</si>
  <si>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</si>
  <si>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</si>
  <si>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</si>
  <si>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</si>
  <si>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</si>
  <si>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</si>
  <si>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</si>
  <si>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</si>
  <si>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</si>
  <si>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</si>
  <si>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</si>
  <si>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</si>
  <si>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</si>
  <si>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</si>
  <si>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</si>
  <si>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</si>
  <si>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</si>
  <si>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</si>
  <si>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</si>
  <si>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</si>
  <si>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</si>
  <si>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</si>
  <si>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</si>
  <si>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</si>
  <si>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</si>
  <si>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</si>
  <si>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</si>
  <si>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</si>
  <si>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</si>
  <si>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</si>
  <si>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</si>
  <si>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</si>
  <si>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</si>
  <si>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</si>
  <si>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</si>
  <si>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</si>
  <si>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</si>
  <si>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</si>
  <si>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</si>
  <si>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</si>
  <si>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</si>
  <si>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</si>
  <si>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</si>
  <si>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</si>
  <si>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</si>
  <si>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</si>
  <si>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</si>
  <si>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</si>
  <si>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</si>
  <si>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</si>
  <si>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</si>
  <si>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</si>
  <si>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</si>
  <si>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</si>
  <si>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</si>
  <si>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</si>
  <si>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</si>
  <si>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</si>
  <si>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</si>
  <si>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</si>
  <si>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</si>
  <si>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</si>
  <si>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</si>
  <si>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</si>
  <si>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</si>
  <si>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</si>
  <si>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</si>
  <si>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</si>
  <si>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</si>
  <si>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</si>
  <si>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</si>
  <si>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</si>
  <si>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</si>
  <si>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</si>
  <si>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</si>
  <si>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</si>
  <si>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</si>
  <si>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</si>
  <si>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</si>
  <si>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</si>
  <si>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</si>
  <si>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</si>
  <si>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</si>
  <si>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</si>
  <si>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</si>
  <si>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</si>
  <si>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</si>
  <si>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</si>
  <si>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</si>
  <si>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</si>
  <si>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</si>
  <si>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</si>
  <si>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</si>
  <si>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</si>
  <si>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</si>
  <si>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</si>
  <si>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</si>
  <si>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</si>
  <si>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</si>
  <si>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</si>
  <si>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</si>
  <si>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</si>
  <si>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</si>
  <si>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</si>
  <si>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</si>
  <si>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</si>
  <si>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</si>
  <si>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</si>
  <si>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</si>
  <si>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</si>
  <si>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</si>
  <si>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</si>
  <si>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</si>
  <si>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</si>
  <si>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</si>
  <si>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</si>
  <si>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</si>
  <si>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</si>
  <si>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</si>
  <si>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</si>
  <si>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</si>
  <si>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</si>
  <si>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</si>
  <si>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</si>
  <si>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</si>
  <si>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</si>
  <si>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</si>
  <si>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</si>
  <si>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</si>
  <si>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</si>
  <si>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</si>
  <si>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</si>
  <si>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</si>
  <si>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</si>
  <si>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</si>
  <si>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</si>
  <si>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</si>
  <si>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</si>
  <si>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</si>
  <si>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</si>
  <si>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</si>
  <si>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</si>
  <si>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</si>
  <si>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</si>
  <si>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</si>
  <si>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</si>
  <si>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</si>
  <si>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</si>
  <si>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</si>
  <si>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</si>
  <si>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</si>
  <si>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</si>
  <si>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</si>
  <si>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</si>
  <si>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</si>
  <si>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</si>
  <si>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</si>
  <si>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</si>
  <si>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</si>
  <si>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</si>
  <si>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</si>
  <si>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</si>
  <si>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</si>
  <si>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</si>
  <si>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</si>
  <si>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</si>
  <si>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</si>
  <si>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</si>
  <si>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</si>
  <si>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</si>
  <si>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</si>
  <si>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</si>
  <si>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</si>
  <si>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</si>
  <si>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</si>
  <si>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</si>
  <si>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</si>
  <si>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</si>
  <si>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</si>
  <si>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</si>
  <si>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</si>
  <si>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</si>
  <si>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</si>
  <si>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</si>
  <si>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</si>
  <si>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</si>
  <si>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</si>
  <si>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</si>
  <si>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</si>
  <si>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</si>
  <si>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</si>
  <si>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</si>
  <si>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</si>
  <si>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</si>
  <si>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</si>
  <si>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</si>
  <si>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</si>
  <si>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</si>
  <si>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</si>
  <si>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</si>
  <si>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</si>
  <si>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</si>
  <si>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</si>
  <si>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</si>
  <si>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</si>
  <si>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</si>
  <si>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</si>
  <si>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</si>
  <si>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</si>
  <si>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</si>
  <si>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</si>
  <si>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</si>
  <si>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</si>
  <si>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</si>
  <si>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</si>
  <si>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</si>
  <si>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</si>
  <si>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</si>
  <si>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</si>
  <si>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</si>
  <si>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</si>
  <si>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</si>
  <si>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</si>
  <si>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</si>
  <si>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</si>
  <si>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</si>
  <si>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</si>
  <si>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</si>
  <si>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</si>
  <si>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</si>
  <si>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</si>
  <si>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</si>
  <si>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</si>
  <si>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</si>
  <si>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</si>
  <si>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</si>
  <si>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</si>
  <si>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</si>
  <si>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</si>
  <si>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</si>
  <si>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</si>
  <si>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</si>
  <si>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</si>
  <si>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</si>
  <si>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</si>
  <si>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</si>
  <si>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</si>
  <si>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</si>
  <si>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</si>
  <si>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</si>
  <si>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</si>
  <si>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</si>
  <si>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</si>
  <si>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</si>
  <si>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</si>
  <si>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</si>
  <si>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</si>
  <si>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</si>
  <si>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</si>
  <si>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</si>
  <si>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</si>
  <si>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</si>
  <si>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</si>
  <si>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</si>
  <si>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</si>
  <si>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</si>
  <si>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</si>
  <si>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</si>
  <si>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</si>
  <si>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</si>
  <si>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</si>
  <si>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</si>
  <si>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</si>
  <si>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</si>
  <si>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</si>
  <si>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</si>
  <si>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</si>
  <si>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</si>
  <si>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</si>
  <si>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</si>
  <si>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</si>
  <si>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</si>
  <si>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</si>
  <si>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</si>
  <si>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</si>
  <si>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</si>
  <si>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</si>
  <si>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</si>
  <si>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</si>
  <si>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</si>
  <si>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</si>
  <si>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</si>
  <si>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</si>
  <si>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</si>
  <si>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</si>
  <si>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</si>
  <si>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</si>
  <si>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</si>
  <si>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</si>
  <si>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</si>
  <si>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</si>
  <si>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</si>
  <si>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</si>
  <si>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</si>
  <si>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</si>
  <si>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</si>
  <si>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</si>
  <si>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</si>
  <si>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</si>
  <si>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</si>
  <si>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</si>
  <si>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</si>
  <si>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</si>
  <si>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</si>
  <si>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</si>
  <si>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</si>
  <si>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</si>
  <si>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</si>
  <si>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</si>
  <si>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</si>
  <si>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</si>
  <si>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</si>
  <si>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</si>
  <si>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</si>
  <si>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</si>
  <si>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</si>
  <si>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</si>
  <si>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</si>
  <si>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</si>
  <si>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</si>
  <si>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</si>
  <si>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</si>
  <si>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</si>
  <si>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</si>
  <si>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</si>
  <si>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</si>
  <si>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</si>
  <si>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</si>
  <si>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</si>
  <si>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</si>
  <si>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</si>
  <si>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</si>
  <si>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</si>
  <si>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</si>
  <si>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</si>
  <si>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</si>
  <si>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</si>
  <si>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</si>
  <si>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</si>
  <si>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</si>
  <si>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</si>
  <si>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</si>
  <si>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</si>
  <si>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</si>
  <si>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</si>
  <si>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</si>
  <si>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</si>
  <si>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</si>
  <si>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</si>
  <si>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</si>
  <si>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</si>
  <si>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</si>
  <si>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</si>
  <si>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</si>
  <si>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</si>
  <si>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</si>
  <si>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</si>
  <si>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</si>
  <si>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</si>
  <si>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</si>
  <si>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</si>
  <si>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</si>
  <si>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</si>
  <si>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</si>
  <si>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</si>
  <si>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</si>
  <si>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</si>
  <si>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</si>
  <si>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</si>
  <si>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</si>
  <si>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</si>
  <si>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</si>
  <si>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</si>
  <si>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</si>
  <si>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</si>
  <si>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</si>
  <si>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</si>
  <si>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</si>
  <si>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</si>
  <si>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</si>
  <si>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</si>
  <si>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</si>
  <si>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</si>
  <si>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</si>
  <si>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</si>
  <si>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</si>
  <si>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</si>
  <si>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</si>
  <si>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</si>
  <si>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</si>
  <si>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</si>
  <si>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</si>
  <si>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</si>
  <si>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</si>
  <si>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</si>
  <si>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</si>
  <si>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</si>
  <si>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</si>
  <si>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</si>
  <si>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</si>
  <si>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</si>
  <si>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</si>
  <si>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</si>
  <si>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</si>
  <si>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</si>
  <si>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</si>
  <si>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</si>
  <si>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</si>
  <si>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</si>
  <si>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</si>
  <si>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</si>
  <si>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</si>
  <si>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</si>
  <si>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</si>
  <si>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</si>
  <si>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</si>
  <si>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</si>
  <si>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</si>
  <si>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</si>
  <si>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</si>
  <si>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</si>
  <si>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</si>
  <si>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</si>
  <si>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</si>
  <si>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</si>
  <si>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</si>
  <si>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</si>
  <si>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</si>
  <si>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</si>
  <si>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</si>
  <si>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</si>
  <si>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</si>
  <si>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</si>
  <si>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</si>
  <si>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</si>
  <si>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</si>
  <si>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</si>
  <si>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</si>
  <si>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</si>
  <si>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</si>
  <si>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</si>
  <si>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</si>
  <si>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</si>
  <si>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</si>
  <si>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</si>
  <si>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</si>
  <si>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</si>
  <si>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</si>
  <si>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</si>
  <si>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</si>
  <si>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</si>
  <si>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</si>
  <si>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</si>
  <si>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</si>
  <si>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</si>
  <si>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</si>
  <si>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</si>
  <si>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</si>
  <si>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</si>
  <si>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</si>
  <si>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</si>
  <si>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</si>
  <si>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</si>
  <si>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</si>
  <si>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</si>
  <si>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</si>
  <si>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</si>
  <si>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</si>
  <si>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</si>
  <si>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</si>
  <si>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</si>
  <si>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</si>
  <si>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</si>
  <si>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</si>
  <si>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</si>
  <si>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</si>
  <si>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</si>
  <si>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</si>
  <si>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</si>
  <si>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</si>
  <si>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</si>
  <si>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</si>
  <si>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</si>
  <si>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</si>
  <si>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</si>
  <si>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</si>
  <si>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</si>
  <si>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</si>
  <si>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</si>
  <si>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</si>
  <si>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</si>
  <si>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</si>
  <si>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</si>
  <si>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</si>
  <si>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</si>
  <si>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</si>
  <si>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</si>
  <si>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</si>
  <si>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</si>
  <si>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</si>
  <si>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</si>
  <si>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</si>
  <si>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</si>
  <si>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</si>
  <si>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</si>
  <si>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</si>
  <si>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</si>
  <si>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</si>
  <si>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</si>
  <si>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</si>
  <si>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</si>
  <si>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</si>
  <si>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</si>
  <si>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</si>
  <si>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</si>
  <si>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</si>
  <si>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</si>
  <si>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</si>
  <si>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</si>
  <si>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</si>
  <si>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</si>
  <si>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</si>
  <si>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</si>
  <si>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</si>
  <si>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</si>
  <si>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</si>
  <si>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</si>
  <si>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</si>
  <si>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</si>
  <si>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</si>
  <si>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</si>
  <si>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</si>
  <si>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</si>
  <si>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</si>
  <si>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</si>
  <si>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</si>
  <si>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</si>
  <si>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</si>
  <si>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</si>
  <si>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</si>
  <si>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</si>
  <si>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</si>
  <si>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</si>
  <si>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</si>
  <si>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</si>
  <si>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</si>
  <si>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</si>
  <si>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</si>
  <si>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</si>
  <si>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</si>
  <si>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</si>
  <si>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</si>
  <si>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</si>
  <si>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</si>
  <si>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</si>
  <si>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</si>
  <si>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</si>
  <si>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</si>
  <si>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</si>
  <si>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</si>
  <si>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</si>
  <si>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</si>
  <si>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</si>
  <si>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</si>
  <si>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</si>
  <si>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</si>
  <si>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</si>
  <si>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</si>
  <si>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</si>
  <si>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</si>
  <si>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</si>
  <si>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</si>
  <si>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</si>
  <si>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</si>
  <si>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</si>
  <si>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</si>
  <si>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</si>
  <si>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</si>
  <si>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</si>
  <si>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</si>
  <si>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</si>
  <si>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</si>
  <si>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</si>
  <si>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</si>
  <si>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</si>
  <si>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</si>
  <si>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</si>
  <si>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</si>
  <si>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</si>
  <si>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</si>
  <si>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</si>
  <si>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</si>
  <si>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</si>
  <si>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</si>
  <si>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</si>
  <si>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</si>
  <si>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</si>
  <si>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</si>
  <si>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</si>
  <si>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</si>
  <si>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</si>
  <si>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</si>
  <si>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</si>
  <si>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</si>
  <si>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</si>
  <si>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</si>
  <si>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</si>
  <si>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</si>
  <si>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</si>
  <si>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</si>
  <si>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</si>
  <si>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</si>
  <si>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</si>
  <si>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</si>
  <si>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</si>
  <si>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</si>
  <si>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</si>
  <si>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</si>
  <si>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</si>
  <si>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</si>
  <si>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</si>
  <si>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</si>
  <si>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</si>
  <si>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</si>
  <si>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</si>
  <si>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</si>
  <si>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</si>
  <si>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</si>
  <si>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</si>
  <si>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</si>
  <si>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</si>
  <si>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</si>
  <si>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</si>
  <si>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</si>
  <si>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</si>
  <si>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</si>
  <si>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</si>
  <si>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</si>
  <si>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</si>
  <si>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</si>
  <si>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</si>
  <si>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</si>
  <si>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</si>
  <si>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</si>
  <si>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</si>
  <si>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</si>
  <si>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</si>
  <si>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</si>
  <si>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</si>
  <si>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</si>
  <si>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</si>
  <si>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</si>
  <si>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</si>
  <si>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</si>
  <si>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</si>
  <si>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</si>
  <si>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</si>
  <si>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</si>
  <si>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</si>
  <si>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</si>
  <si>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</si>
  <si>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</si>
  <si>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</si>
  <si>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</si>
  <si>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</si>
  <si>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</si>
  <si>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</si>
  <si>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</si>
  <si>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</si>
  <si>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</si>
  <si>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</si>
  <si>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</si>
  <si>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</si>
  <si>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</si>
  <si>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</si>
  <si>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</si>
  <si>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</si>
  <si>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</si>
  <si>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</si>
  <si>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</si>
  <si>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</si>
  <si>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</si>
  <si>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</si>
  <si>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</si>
  <si>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</si>
  <si>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</si>
  <si>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</si>
  <si>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</si>
  <si>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</si>
  <si>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</si>
  <si>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</si>
  <si>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</si>
  <si>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</si>
  <si>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</si>
  <si>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</si>
  <si>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</si>
  <si>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</si>
  <si>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</si>
  <si>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</si>
  <si>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</si>
  <si>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</si>
  <si>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</si>
  <si>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</si>
  <si>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</si>
  <si>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</si>
  <si>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</si>
  <si>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</si>
  <si>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</si>
  <si>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</si>
  <si>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</si>
  <si>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</si>
  <si>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</si>
  <si>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</si>
  <si>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</si>
  <si>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</si>
  <si>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</si>
  <si>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</si>
  <si>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</si>
  <si>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</si>
  <si>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</si>
  <si>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</si>
  <si>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</si>
  <si>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</si>
  <si>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</si>
  <si>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</si>
  <si>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</si>
  <si>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</si>
  <si>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</si>
  <si>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</si>
  <si>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</si>
  <si>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</si>
  <si>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</si>
  <si>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</si>
  <si>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</si>
  <si>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</si>
  <si>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</si>
  <si>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</si>
  <si>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</si>
  <si>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</si>
  <si>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</si>
  <si>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</si>
  <si>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</si>
  <si>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</si>
  <si>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</si>
  <si>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</si>
  <si>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</si>
  <si>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</si>
  <si>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</si>
  <si>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</si>
  <si>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</si>
  <si>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</si>
  <si>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</si>
  <si>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</si>
  <si>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</si>
  <si>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</si>
  <si>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</si>
  <si>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</si>
  <si>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</si>
  <si>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</si>
  <si>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</si>
  <si>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</si>
  <si>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</si>
  <si>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</si>
  <si>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</si>
  <si>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</si>
  <si>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</si>
  <si>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</si>
  <si>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</si>
  <si>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</si>
  <si>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</si>
  <si>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</si>
  <si>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</si>
  <si>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</si>
  <si>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</si>
  <si>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</si>
  <si>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</si>
  <si>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</si>
  <si>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</si>
  <si>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</si>
  <si>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</si>
  <si>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</si>
  <si>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</si>
  <si>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</si>
  <si>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</si>
  <si>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</si>
  <si>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</si>
  <si>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</si>
  <si>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</si>
  <si>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</si>
  <si>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</si>
  <si>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</si>
  <si>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</si>
  <si>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</si>
  <si>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</si>
  <si>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</si>
  <si>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</si>
  <si>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</si>
  <si>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</si>
  <si>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</si>
  <si>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</si>
  <si>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</si>
  <si>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</si>
  <si>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</si>
  <si>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</si>
  <si>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</si>
  <si>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</si>
  <si>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</si>
  <si>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</si>
  <si>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</si>
  <si>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</si>
  <si>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</si>
  <si>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</si>
  <si>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</si>
  <si>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</si>
  <si>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</si>
  <si>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</si>
  <si>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</si>
  <si>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</si>
  <si>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</si>
  <si>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</si>
  <si>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</si>
  <si>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</si>
  <si>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</si>
  <si>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</si>
  <si>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</si>
  <si>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</si>
  <si>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</si>
  <si>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</si>
  <si>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</si>
  <si>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</si>
  <si>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</si>
  <si>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</si>
  <si>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</si>
  <si>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</si>
  <si>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</si>
  <si>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</si>
  <si>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</si>
  <si>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</si>
  <si>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</si>
  <si>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</si>
  <si>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</si>
  <si>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</si>
  <si>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</si>
  <si>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</si>
  <si>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</si>
  <si>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</si>
  <si>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</si>
  <si>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</si>
  <si>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</si>
  <si>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</si>
  <si>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</si>
  <si>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</si>
  <si>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</si>
  <si>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</si>
  <si>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</si>
  <si>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</si>
  <si>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</si>
  <si>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</si>
  <si>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</si>
  <si>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</si>
  <si>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</si>
  <si>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</si>
  <si>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</si>
  <si>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</si>
  <si>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</si>
  <si>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</si>
  <si>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</si>
  <si>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</si>
  <si>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</si>
  <si>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</si>
  <si>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</si>
  <si>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</si>
  <si>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</si>
  <si>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</si>
  <si>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</si>
  <si>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</si>
  <si>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</si>
  <si>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</si>
  <si>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</si>
  <si>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</si>
  <si>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</si>
  <si>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</si>
  <si>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</si>
  <si>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</si>
  <si>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</si>
  <si>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</si>
  <si>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</si>
  <si>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</si>
  <si>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</si>
  <si>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</si>
  <si>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</si>
  <si>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</si>
  <si>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</si>
  <si>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</si>
  <si>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</si>
  <si>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</si>
  <si>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</si>
  <si>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</si>
  <si>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</si>
  <si>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</si>
  <si>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</si>
  <si>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</si>
  <si>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</si>
  <si>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</si>
  <si>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</si>
  <si>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</si>
  <si>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</si>
  <si>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</si>
  <si>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</si>
  <si>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</si>
  <si>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</si>
  <si>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</si>
  <si>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</si>
  <si>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</si>
  <si>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</si>
  <si>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</si>
  <si>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</si>
  <si>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</si>
  <si>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</si>
  <si>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</si>
  <si>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</si>
  <si>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</si>
  <si>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</si>
  <si>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</si>
  <si>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</si>
  <si>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</si>
  <si>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</si>
  <si>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</si>
  <si>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</si>
  <si>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</si>
  <si>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</si>
  <si>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</si>
  <si>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</si>
  <si>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</si>
  <si>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</si>
  <si>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</si>
  <si>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</si>
  <si>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</si>
  <si>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</si>
  <si>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</si>
  <si>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</si>
  <si>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</si>
  <si>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</si>
  <si>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</si>
  <si>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</si>
  <si>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</si>
  <si>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</si>
  <si>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</si>
  <si>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</si>
  <si>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</si>
  <si>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</si>
  <si>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</si>
  <si>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</si>
  <si>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</si>
  <si>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</si>
  <si>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</si>
  <si>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</si>
  <si>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</si>
  <si>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</si>
  <si>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</si>
  <si>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</si>
  <si>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</si>
  <si>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</si>
  <si>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</si>
  <si>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</si>
  <si>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</si>
  <si>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</si>
  <si>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</si>
  <si>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</si>
  <si>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</si>
  <si>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</si>
  <si>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</si>
  <si>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</si>
  <si>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</si>
  <si>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</si>
  <si>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</si>
  <si>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</si>
  <si>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</si>
  <si>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</si>
  <si>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</si>
  <si>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</si>
  <si>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</si>
  <si>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</si>
  <si>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</si>
  <si>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</si>
  <si>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</si>
  <si>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</si>
  <si>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</si>
  <si>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</si>
  <si>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</si>
  <si>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</si>
  <si>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</si>
  <si>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</si>
  <si>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</si>
  <si>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</si>
  <si>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</si>
  <si>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</si>
  <si>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</si>
  <si>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</si>
  <si>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</si>
  <si>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</si>
  <si>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</si>
  <si>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</si>
  <si>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</si>
  <si>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</si>
  <si>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</si>
  <si>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</si>
  <si>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</si>
  <si>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</si>
  <si>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</si>
  <si>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</si>
  <si>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</si>
  <si>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</si>
  <si>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</si>
  <si>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</si>
  <si>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</si>
  <si>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</si>
  <si>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</si>
  <si>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</si>
  <si>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</si>
  <si>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</si>
  <si>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</si>
  <si>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</si>
  <si>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</si>
  <si>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</si>
  <si>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</si>
  <si>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</si>
  <si>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</si>
  <si>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</si>
  <si>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</si>
  <si>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</si>
  <si>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</si>
  <si>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</si>
  <si>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</si>
  <si>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</si>
  <si>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</si>
  <si>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</si>
  <si>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</si>
  <si>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</si>
  <si>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</si>
  <si>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</si>
  <si>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</si>
  <si>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</si>
  <si>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</si>
  <si>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</si>
  <si>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</si>
  <si>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</si>
  <si>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</si>
  <si>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</si>
  <si>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</si>
  <si>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</si>
  <si>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</si>
  <si>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</si>
  <si>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</si>
  <si>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</si>
  <si>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</si>
  <si>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</si>
  <si>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</si>
  <si>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</si>
  <si>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</si>
  <si>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</si>
  <si>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</si>
  <si>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</si>
  <si>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</si>
  <si>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</si>
  <si>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</si>
  <si>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</si>
  <si>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</si>
  <si>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</si>
  <si>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</si>
  <si>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</si>
  <si>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</si>
  <si>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</si>
  <si>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</si>
  <si>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</si>
  <si>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</si>
  <si>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</si>
  <si>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</si>
  <si>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</si>
  <si>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</si>
  <si>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</si>
  <si>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</si>
  <si>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</si>
  <si>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</si>
  <si>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</si>
  <si>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</si>
  <si>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</si>
  <si>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</si>
  <si>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</si>
  <si>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</si>
  <si>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</si>
  <si>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</si>
  <si>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</si>
  <si>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</si>
  <si>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</si>
  <si>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</si>
  <si>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</si>
  <si>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</si>
  <si>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</si>
  <si>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</si>
  <si>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</si>
  <si>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</si>
  <si>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</si>
  <si>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</si>
  <si>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</si>
  <si>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</si>
  <si>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</si>
  <si>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</si>
  <si>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</si>
  <si>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</si>
  <si>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</si>
  <si>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</si>
  <si>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</si>
  <si>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</si>
  <si>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</si>
  <si>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</si>
  <si>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</si>
  <si>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</si>
  <si>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</si>
  <si>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</si>
  <si>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</si>
  <si>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</si>
  <si>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</si>
  <si>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</si>
  <si>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</si>
  <si>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</si>
  <si>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</si>
  <si>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</si>
  <si>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</si>
  <si>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</si>
  <si>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</si>
  <si>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</si>
  <si>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</si>
  <si>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</si>
  <si>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</si>
  <si>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</si>
  <si>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</si>
  <si>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</si>
  <si>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</si>
  <si>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</si>
  <si>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</si>
  <si>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</si>
  <si>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</si>
  <si>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</si>
  <si>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</si>
  <si>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</si>
  <si>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</si>
  <si>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</si>
  <si>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</si>
  <si>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</si>
  <si>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</si>
  <si>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</si>
  <si>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</si>
  <si>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</si>
  <si>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</si>
  <si>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</si>
  <si>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</si>
  <si>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</si>
  <si>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</si>
  <si>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</si>
  <si>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</si>
  <si>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</si>
  <si>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</si>
  <si>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</si>
  <si>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</si>
  <si>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</si>
  <si>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</si>
  <si>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</si>
  <si>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</si>
  <si>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</si>
  <si>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</si>
  <si>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</si>
  <si>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</si>
  <si>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</si>
  <si>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</si>
  <si>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</si>
  <si>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</si>
  <si>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</si>
  <si>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</si>
  <si>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</si>
  <si>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</si>
  <si>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</si>
  <si>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</si>
  <si>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</si>
  <si>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</si>
  <si>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</si>
  <si>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</si>
  <si>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</si>
  <si>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</si>
  <si>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</si>
  <si>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</si>
  <si>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</si>
  <si>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</si>
  <si>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</si>
  <si>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</si>
  <si>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</si>
  <si>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</si>
  <si>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</si>
  <si>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</si>
  <si>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</si>
  <si>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</si>
  <si>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</si>
  <si>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</si>
  <si>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</si>
  <si>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</si>
  <si>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</si>
  <si>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</si>
  <si>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</si>
  <si>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</si>
  <si>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</si>
  <si>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</si>
  <si>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</si>
  <si>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</si>
  <si>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</si>
  <si>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</si>
  <si>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</si>
  <si>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</si>
  <si>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</si>
  <si>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</si>
  <si>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</si>
  <si>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</si>
  <si>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</si>
  <si>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</si>
  <si>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</si>
  <si>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</si>
  <si>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</si>
  <si>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</si>
  <si>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</si>
  <si>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</si>
  <si>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</si>
  <si>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</si>
  <si>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</si>
  <si>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</si>
  <si>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</si>
  <si>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</si>
  <si>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</si>
  <si>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</si>
  <si>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</si>
  <si>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</si>
  <si>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</si>
  <si>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</si>
  <si>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</si>
  <si>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</si>
  <si>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</si>
  <si>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</si>
  <si>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</si>
  <si>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</si>
  <si>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</si>
  <si>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</si>
  <si>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</si>
  <si>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</si>
  <si>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</si>
  <si>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</si>
  <si>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</si>
  <si>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</si>
  <si>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</si>
  <si>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</si>
  <si>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</si>
  <si>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</si>
  <si>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</si>
  <si>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</si>
  <si>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</si>
  <si>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</si>
  <si>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</si>
  <si>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</si>
  <si>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</si>
  <si>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</si>
  <si>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</si>
  <si>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</si>
  <si>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</si>
  <si>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</si>
  <si>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</si>
  <si>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</si>
  <si>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</si>
  <si>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</si>
  <si>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</si>
  <si>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</si>
  <si>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</si>
  <si>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</si>
  <si>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</si>
  <si>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</si>
  <si>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</si>
  <si>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</si>
  <si>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</si>
  <si>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</si>
  <si>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</si>
  <si>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</si>
  <si>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</si>
  <si>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</si>
  <si>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</si>
  <si>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</si>
  <si>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</si>
  <si>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</si>
  <si>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</si>
  <si>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</si>
  <si>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</si>
  <si>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</si>
  <si>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</si>
  <si>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</si>
  <si>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</si>
  <si>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</si>
  <si>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</si>
  <si>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</si>
  <si>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</si>
  <si>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</si>
  <si>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</si>
  <si>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</si>
  <si>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</si>
  <si>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</si>
  <si>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</si>
  <si>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</si>
  <si>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</si>
  <si>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</si>
  <si>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</si>
  <si>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</si>
  <si>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</si>
  <si>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</si>
  <si>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</si>
  <si>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</si>
  <si>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</si>
  <si>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</si>
  <si>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</si>
  <si>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</si>
  <si>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</si>
  <si>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</si>
  <si>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</si>
  <si>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</si>
  <si>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</si>
  <si>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</si>
  <si>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</si>
  <si>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</si>
  <si>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</si>
  <si>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</si>
  <si>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</si>
  <si>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</si>
  <si>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</si>
  <si>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</si>
  <si>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</si>
  <si>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</si>
  <si>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</si>
  <si>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</si>
  <si>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</si>
  <si>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</si>
  <si>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</si>
  <si>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</si>
  <si>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</si>
  <si>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</si>
  <si>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</si>
  <si>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</si>
  <si>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</si>
  <si>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</si>
  <si>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</si>
  <si>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</si>
  <si>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</si>
  <si>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</si>
  <si>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</si>
  <si>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</si>
  <si>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</si>
  <si>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</si>
  <si>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</si>
  <si>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</si>
  <si>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</si>
  <si>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</si>
  <si>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</si>
  <si>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</si>
  <si>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</si>
  <si>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</si>
  <si>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</si>
  <si>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</si>
  <si>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</si>
  <si>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</si>
  <si>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</si>
  <si>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</si>
  <si>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</si>
  <si>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</si>
  <si>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</si>
  <si>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</si>
  <si>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</si>
  <si>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</si>
  <si>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</si>
  <si>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</si>
  <si>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</si>
  <si>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</si>
  <si>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</si>
  <si>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</si>
  <si>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</si>
  <si>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</si>
  <si>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</si>
  <si>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</si>
  <si>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</si>
  <si>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</si>
  <si>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</si>
  <si>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</si>
  <si>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</si>
  <si>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</si>
  <si>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</si>
  <si>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</si>
  <si>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</si>
  <si>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</si>
  <si>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</si>
  <si>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</si>
  <si>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</si>
  <si>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</si>
  <si>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</si>
  <si>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</si>
  <si>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</si>
  <si>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</si>
  <si>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</si>
  <si>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</si>
  <si>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</si>
  <si>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</si>
  <si>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</si>
  <si>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</si>
  <si>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</si>
  <si>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</si>
  <si>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</si>
  <si>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</si>
  <si>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</si>
  <si>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</si>
  <si>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</si>
  <si>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</si>
  <si>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</si>
  <si>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</si>
  <si>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</si>
  <si>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</si>
  <si>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</si>
  <si>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</si>
  <si>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</si>
  <si>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</si>
  <si>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</si>
  <si>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</si>
  <si>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</si>
  <si>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</si>
  <si>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</si>
  <si>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</si>
  <si>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</si>
  <si>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</si>
  <si>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</si>
  <si>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</si>
  <si>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</si>
  <si>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</si>
  <si>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</si>
  <si>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</si>
  <si>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</si>
  <si>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</si>
  <si>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</si>
  <si>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</si>
  <si>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</si>
  <si>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</si>
  <si>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</si>
  <si>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</si>
  <si>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</si>
  <si>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</si>
  <si>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</si>
  <si>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</si>
  <si>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</si>
  <si>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</si>
  <si>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</si>
  <si>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</si>
  <si>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</si>
  <si>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</si>
  <si>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</si>
  <si>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</si>
  <si>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</si>
  <si>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</si>
  <si>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</si>
  <si>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</si>
  <si>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</si>
  <si>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</si>
  <si>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</si>
  <si>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</si>
  <si>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</si>
  <si>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</si>
  <si>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</si>
  <si>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</si>
  <si>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</si>
  <si>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</si>
  <si>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</si>
  <si>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</si>
  <si>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</si>
  <si>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</si>
  <si>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</si>
  <si>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</si>
  <si>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</si>
  <si>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</si>
  <si>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</si>
  <si>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</si>
  <si>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</si>
  <si>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</si>
  <si>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</si>
  <si>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</si>
  <si>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</si>
  <si>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</si>
  <si>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</si>
  <si>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</si>
  <si>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</si>
  <si>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</si>
  <si>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</si>
  <si>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</si>
  <si>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</si>
  <si>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</si>
  <si>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</si>
  <si>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</si>
  <si>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</si>
  <si>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</si>
  <si>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</si>
  <si>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</si>
  <si>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</si>
  <si>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</si>
  <si>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</si>
  <si>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</si>
  <si>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</si>
  <si>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</si>
  <si>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</si>
  <si>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</si>
  <si>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</si>
  <si>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</si>
  <si>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</si>
  <si>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</si>
  <si>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</si>
  <si>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</si>
  <si>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</si>
  <si>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</si>
  <si>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</si>
  <si>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</si>
  <si>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</si>
  <si>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</si>
  <si>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</si>
  <si>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</si>
  <si>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</si>
  <si>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</si>
  <si>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</si>
  <si>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</si>
  <si>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</si>
  <si>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</si>
  <si>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</si>
  <si>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</si>
  <si>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</si>
  <si>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</si>
  <si>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</si>
  <si>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</si>
  <si>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</si>
  <si>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</si>
  <si>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</si>
  <si>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</si>
  <si>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</si>
  <si>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</si>
  <si>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</si>
  <si>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</si>
  <si>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</si>
  <si>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</si>
  <si>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</si>
  <si>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</si>
  <si>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</si>
  <si>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</si>
  <si>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</si>
  <si>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</si>
  <si>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</si>
  <si>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</si>
  <si>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</si>
  <si>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</si>
  <si>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</si>
  <si>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</si>
  <si>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</si>
  <si>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</si>
  <si>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</si>
  <si>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</si>
  <si>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</si>
  <si>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</si>
  <si>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</si>
  <si>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</si>
  <si>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</si>
  <si>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</si>
  <si>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</si>
  <si>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</si>
  <si>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</si>
  <si>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</si>
  <si>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</si>
  <si>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</si>
  <si>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</si>
  <si>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</si>
  <si>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</si>
  <si>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</si>
  <si>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</si>
  <si>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</si>
  <si>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</si>
  <si>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</si>
  <si>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</si>
  <si>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</si>
  <si>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</si>
  <si>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</si>
  <si>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</si>
  <si>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</si>
  <si>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</si>
  <si>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</si>
  <si>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</si>
  <si>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</si>
  <si>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</si>
  <si>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</si>
  <si>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</si>
  <si>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</si>
  <si>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</si>
  <si>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</si>
  <si>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</si>
  <si>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</si>
  <si>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</si>
  <si>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</si>
  <si>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</si>
  <si>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</si>
  <si>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</si>
  <si>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</si>
  <si>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</si>
  <si>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</si>
  <si>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</si>
  <si>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</si>
  <si>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</si>
  <si>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</si>
  <si>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</si>
  <si>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</si>
  <si>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</si>
  <si>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</si>
  <si>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</si>
  <si>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</si>
  <si>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</si>
  <si>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</si>
  <si>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</si>
  <si>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</si>
  <si>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</si>
  <si>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</si>
  <si>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</si>
  <si>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</si>
  <si>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</si>
  <si>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</si>
  <si>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</si>
  <si>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</si>
  <si>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</si>
  <si>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</si>
  <si>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</si>
  <si>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</si>
  <si>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</si>
  <si>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</si>
  <si>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</si>
  <si>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</si>
  <si>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</si>
  <si>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</si>
  <si>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</si>
  <si>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</si>
  <si>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</si>
  <si>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</si>
  <si>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</si>
  <si>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</si>
  <si>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</si>
  <si>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</si>
  <si>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</si>
  <si>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</si>
  <si>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</si>
  <si>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</si>
  <si>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</si>
  <si>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</si>
  <si>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</si>
  <si>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</si>
  <si>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</si>
  <si>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</si>
  <si>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</si>
  <si>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</si>
  <si>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</si>
  <si>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</si>
  <si>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</si>
  <si>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</si>
  <si>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</si>
  <si>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</si>
  <si>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</si>
  <si>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</si>
  <si>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</si>
  <si>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</si>
  <si>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</si>
  <si>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</si>
  <si>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</si>
  <si>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</si>
  <si>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</si>
  <si>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</si>
  <si>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</si>
  <si>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</si>
  <si>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</si>
  <si>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</si>
  <si>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</si>
  <si>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</si>
  <si>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</si>
  <si>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</si>
  <si>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</si>
  <si>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</si>
  <si>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</si>
  <si>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</si>
  <si>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</si>
  <si>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</si>
  <si>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</si>
  <si>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</si>
  <si>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</si>
  <si>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</si>
  <si>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</si>
  <si>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</si>
  <si>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</si>
  <si>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</si>
  <si>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</si>
  <si>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</si>
  <si>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</si>
  <si>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</si>
  <si>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</si>
  <si>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</si>
  <si>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</si>
  <si>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</si>
  <si>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</si>
  <si>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</si>
  <si>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</si>
  <si>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</si>
  <si>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</si>
  <si>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</si>
  <si>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</si>
  <si>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</si>
  <si>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</si>
  <si>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</si>
  <si>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</si>
  <si>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</si>
  <si>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</si>
  <si>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</si>
  <si>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</si>
  <si>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</si>
  <si>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</si>
  <si>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</si>
  <si>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</si>
  <si>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</si>
  <si>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</si>
  <si>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</si>
  <si>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</si>
  <si>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</si>
  <si>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</si>
  <si>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</si>
  <si>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</si>
  <si>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</si>
  <si>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</si>
  <si>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</si>
  <si>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</si>
  <si>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</si>
  <si>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</si>
  <si>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</si>
  <si>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</si>
  <si>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</si>
  <si>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</si>
  <si>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</si>
  <si>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</si>
  <si>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</si>
  <si>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</si>
  <si>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</si>
  <si>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</si>
  <si>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</si>
  <si>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</si>
  <si>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</si>
  <si>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</si>
  <si>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</si>
  <si>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</si>
  <si>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</si>
  <si>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</si>
  <si>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</si>
  <si>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</si>
  <si>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</si>
  <si>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</si>
  <si>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</si>
  <si>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</si>
  <si>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</si>
  <si>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</si>
  <si>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</si>
  <si>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</si>
  <si>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</si>
  <si>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</si>
  <si>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</si>
  <si>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</si>
  <si>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</si>
  <si>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</si>
  <si>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</si>
  <si>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</si>
  <si>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</si>
  <si>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</si>
  <si>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</si>
  <si>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</si>
  <si>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</si>
  <si>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</si>
  <si>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</si>
  <si>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</si>
  <si>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</si>
  <si>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</si>
  <si>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</si>
  <si>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</si>
  <si>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</si>
  <si>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</si>
  <si>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</si>
  <si>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</si>
  <si>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</si>
  <si>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</si>
  <si>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</si>
  <si>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</si>
  <si>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</si>
  <si>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</si>
  <si>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</si>
  <si>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</si>
  <si>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</si>
  <si>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</si>
  <si>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</si>
  <si>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</si>
  <si>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</si>
  <si>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</si>
  <si>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</si>
  <si>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</si>
  <si>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</si>
  <si>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</si>
  <si>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</si>
  <si>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</si>
  <si>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</si>
  <si>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</si>
  <si>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</si>
  <si>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</si>
  <si>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</si>
  <si>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</si>
  <si>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</si>
  <si>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</si>
  <si>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</si>
  <si>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</si>
  <si>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</si>
  <si>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</si>
  <si>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</si>
  <si>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</si>
  <si>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</si>
  <si>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</si>
  <si>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</si>
  <si>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</si>
  <si>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</si>
  <si>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</si>
  <si>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</si>
  <si>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</si>
  <si>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</si>
  <si>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</si>
  <si>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</si>
  <si>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</si>
  <si>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</si>
  <si>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</si>
  <si>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</si>
  <si>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</si>
  <si>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</si>
  <si>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</si>
  <si>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</si>
  <si>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</si>
  <si>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</si>
  <si>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</si>
  <si>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</si>
  <si>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</si>
  <si>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</si>
  <si>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</si>
  <si>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</si>
  <si>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</si>
  <si>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</si>
  <si>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</si>
  <si>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</si>
  <si>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</si>
  <si>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</si>
  <si>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</si>
  <si>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</si>
  <si>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</si>
  <si>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</si>
  <si>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</si>
  <si>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</si>
  <si>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</si>
  <si>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</si>
  <si>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</si>
  <si>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</si>
  <si>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</si>
  <si>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</si>
  <si>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</si>
  <si>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</si>
  <si>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</si>
  <si>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</si>
  <si>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</si>
  <si>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</si>
  <si>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</si>
  <si>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</si>
  <si>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</si>
  <si>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</si>
  <si>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</si>
  <si>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</si>
  <si>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</si>
  <si>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</si>
  <si>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</si>
  <si>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</si>
  <si>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</si>
  <si>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</si>
  <si>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</si>
  <si>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</si>
  <si>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</si>
  <si>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</si>
  <si>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</si>
  <si>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</si>
  <si>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</si>
  <si>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</si>
  <si>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</si>
  <si>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</si>
  <si>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</si>
  <si>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</si>
  <si>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</si>
  <si>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</si>
  <si>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</si>
  <si>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</si>
  <si>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</si>
  <si>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</si>
  <si>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</si>
  <si>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</si>
  <si>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</si>
  <si>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</si>
  <si>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</si>
  <si>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</si>
  <si>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</si>
  <si>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</si>
  <si>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</si>
  <si>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</si>
  <si>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</si>
  <si>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</si>
  <si>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</si>
  <si>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</si>
  <si>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</si>
  <si>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</si>
  <si>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</si>
  <si>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</si>
  <si>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</si>
  <si>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</si>
  <si>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</si>
  <si>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</si>
  <si>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</si>
  <si>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</si>
  <si>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</si>
  <si>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</si>
  <si>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</si>
  <si>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</si>
  <si>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</si>
  <si>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</si>
  <si>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</si>
  <si>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</si>
  <si>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</si>
  <si>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</si>
  <si>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</si>
  <si>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</si>
  <si>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</si>
  <si>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</si>
  <si>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</si>
  <si>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</si>
  <si>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</si>
  <si>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</si>
  <si>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</si>
  <si>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</si>
  <si>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</si>
  <si>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</si>
  <si>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</si>
  <si>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</si>
  <si>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</si>
  <si>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</si>
  <si>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</si>
  <si>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</si>
  <si>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</si>
  <si>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</si>
  <si>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</si>
  <si>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</si>
  <si>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</si>
  <si>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</si>
  <si>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</si>
  <si>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</si>
  <si>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</si>
  <si>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</si>
  <si>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</si>
  <si>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</si>
  <si>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</si>
  <si>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</si>
  <si>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</si>
  <si>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</si>
  <si>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</si>
  <si>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</si>
  <si>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</si>
  <si>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</si>
  <si>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</si>
  <si>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</si>
  <si>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</si>
  <si>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</si>
  <si>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</si>
  <si>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</si>
  <si>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</si>
  <si>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</si>
  <si>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</si>
  <si>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</si>
  <si>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</si>
  <si>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</si>
  <si>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</si>
  <si>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</si>
  <si>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</si>
  <si>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</si>
  <si>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</si>
  <si>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</si>
  <si>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</si>
  <si>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</si>
  <si>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</si>
  <si>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</si>
  <si>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</si>
  <si>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</si>
  <si>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</si>
  <si>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</si>
  <si>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</si>
  <si>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</si>
  <si>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</si>
  <si>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</si>
  <si>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</si>
  <si>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</si>
  <si>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</si>
  <si>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</si>
  <si>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</si>
  <si>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</si>
  <si>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</si>
  <si>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</si>
  <si>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</si>
  <si>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</si>
  <si>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</si>
  <si>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</si>
  <si>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</si>
  <si>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</si>
  <si>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</si>
  <si>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</si>
  <si>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</si>
  <si>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</si>
  <si>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</si>
  <si>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</si>
  <si>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</si>
  <si>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</si>
  <si>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</si>
  <si>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</si>
  <si>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</si>
  <si>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</si>
  <si>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</si>
  <si>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</si>
  <si>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</si>
  <si>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</si>
  <si>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</si>
  <si>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</si>
  <si>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</si>
  <si>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</si>
  <si>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</si>
  <si>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</si>
  <si>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</si>
  <si>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</si>
  <si>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</si>
  <si>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</si>
  <si>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</si>
  <si>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</si>
  <si>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</si>
  <si>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</si>
  <si>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</si>
  <si>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</si>
  <si>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</si>
  <si>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</si>
  <si>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</si>
  <si>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</si>
  <si>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</si>
  <si>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</si>
  <si>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</si>
  <si>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</si>
  <si>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</si>
  <si>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</si>
  <si>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</si>
  <si>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</si>
  <si>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</si>
  <si>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</si>
  <si>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</si>
  <si>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</si>
  <si>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</si>
  <si>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</si>
  <si>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</si>
  <si>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</si>
  <si>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</si>
  <si>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</si>
  <si>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</si>
  <si>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</si>
  <si>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</si>
  <si>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</si>
  <si>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</si>
  <si>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</si>
  <si>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</si>
  <si>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</si>
  <si>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</si>
  <si>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</si>
  <si>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</si>
  <si>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</si>
  <si>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</si>
  <si>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</si>
  <si>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</si>
  <si>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</si>
  <si>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</si>
  <si>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</si>
  <si>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</si>
  <si>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</si>
  <si>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</si>
  <si>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</si>
  <si>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</si>
  <si>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</si>
  <si>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</si>
  <si>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</si>
  <si>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</si>
  <si>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</si>
  <si>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</si>
  <si>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</si>
  <si>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</si>
  <si>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</si>
  <si>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</si>
  <si>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</si>
  <si>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</si>
  <si>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</si>
  <si>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</si>
  <si>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</si>
  <si>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</si>
  <si>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</si>
  <si>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</si>
  <si>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</si>
  <si>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</si>
  <si>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</si>
  <si>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</si>
  <si>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</si>
  <si>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</si>
  <si>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</si>
  <si>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</si>
  <si>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</si>
  <si>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</si>
  <si>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</si>
  <si>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</si>
  <si>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</si>
  <si>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</si>
  <si>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</si>
  <si>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</si>
  <si>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</si>
  <si>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</si>
  <si>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</si>
  <si>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</si>
  <si>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</si>
  <si>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</si>
  <si>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</si>
  <si>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</si>
  <si>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</si>
  <si>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</si>
  <si>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</si>
  <si>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</si>
  <si>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</si>
  <si>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</si>
  <si>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</si>
  <si>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</si>
  <si>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</si>
  <si>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</si>
  <si>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</si>
  <si>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</si>
  <si>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</si>
  <si>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</si>
  <si>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</si>
  <si>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</si>
  <si>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</si>
  <si>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</si>
  <si>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</si>
  <si>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</si>
  <si>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</si>
  <si>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</si>
  <si>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</si>
  <si>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</si>
  <si>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</si>
  <si>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</si>
  <si>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</si>
  <si>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</si>
  <si>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</si>
  <si>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</si>
  <si>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</si>
  <si>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</si>
  <si>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</si>
  <si>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</si>
  <si>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</si>
  <si>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</si>
  <si>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</si>
  <si>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</si>
  <si>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</si>
  <si>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</si>
  <si>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</si>
  <si>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</si>
  <si>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</si>
  <si>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</si>
  <si>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</si>
  <si>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</si>
  <si>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</si>
  <si>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</si>
  <si>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</si>
  <si>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</si>
  <si>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</si>
  <si>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</si>
  <si>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</si>
  <si>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</si>
  <si>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</si>
  <si>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</si>
  <si>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</si>
  <si>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</si>
  <si>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</si>
  <si>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</si>
  <si>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</si>
  <si>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</si>
  <si>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</si>
  <si>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</si>
  <si>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</si>
  <si>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</si>
  <si>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</si>
  <si>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</si>
  <si>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</si>
  <si>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</si>
  <si>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</si>
  <si>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</si>
  <si>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</si>
  <si>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</si>
  <si>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</si>
  <si>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</si>
  <si>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</si>
  <si>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</si>
  <si>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</si>
  <si>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</si>
  <si>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</si>
  <si>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</si>
  <si>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</si>
  <si>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</si>
  <si>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</si>
  <si>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</si>
  <si>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</si>
  <si>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</si>
  <si>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</si>
  <si>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</si>
  <si>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</si>
  <si>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</si>
  <si>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</si>
  <si>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</si>
  <si>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</si>
  <si>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</si>
  <si>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</si>
  <si>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</si>
  <si>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</si>
  <si>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</si>
  <si>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</si>
  <si>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</si>
  <si>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</si>
  <si>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</si>
  <si>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</si>
  <si>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</si>
  <si>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</si>
  <si>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</si>
  <si>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</si>
  <si>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</si>
  <si>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</si>
  <si>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</si>
  <si>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</si>
  <si>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</si>
  <si>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</si>
  <si>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</si>
  <si>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</si>
  <si>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</si>
  <si>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</si>
  <si>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</si>
  <si>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</si>
  <si>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</si>
  <si>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</si>
  <si>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</si>
  <si>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</si>
  <si>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</si>
  <si>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</si>
  <si>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</si>
  <si>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</si>
  <si>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</si>
  <si>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</si>
  <si>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</si>
  <si>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</si>
  <si>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</si>
  <si>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</si>
  <si>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</si>
  <si>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</si>
  <si>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</si>
  <si>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</si>
  <si>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</si>
  <si>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</si>
  <si>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</si>
  <si>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</si>
  <si>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</si>
  <si>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</si>
  <si>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</si>
  <si>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</si>
  <si>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</si>
  <si>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</si>
  <si>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</si>
  <si>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</si>
  <si>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</si>
  <si>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</si>
  <si>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</si>
  <si>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</si>
  <si>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</si>
  <si>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</si>
  <si>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</si>
  <si>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</si>
  <si>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</si>
  <si>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</si>
  <si>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</si>
  <si>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</si>
  <si>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</si>
  <si>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</si>
  <si>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</si>
  <si>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</si>
  <si>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</si>
  <si>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</si>
  <si>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</si>
  <si>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</si>
  <si>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</si>
  <si>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</si>
  <si>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</si>
  <si>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</si>
  <si>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</si>
  <si>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</si>
  <si>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</si>
  <si>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</si>
  <si>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</si>
  <si>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</si>
  <si>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</si>
  <si>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</si>
  <si>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</si>
  <si>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</si>
  <si>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</si>
  <si>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</si>
  <si>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</si>
  <si>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</si>
  <si>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</si>
  <si>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</si>
  <si>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</si>
  <si>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</si>
  <si>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</si>
  <si>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</si>
  <si>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</si>
  <si>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</si>
  <si>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</si>
  <si>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</si>
  <si>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</si>
  <si>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</si>
  <si>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</si>
  <si>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</si>
  <si>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</si>
  <si>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</si>
  <si>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</si>
  <si>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</si>
  <si>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</si>
  <si>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</si>
  <si>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</si>
  <si>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</si>
  <si>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</si>
  <si>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</si>
  <si>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</si>
  <si>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</si>
  <si>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</si>
  <si>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</si>
  <si>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</si>
  <si>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</si>
  <si>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</si>
  <si>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</si>
  <si>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</si>
  <si>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</si>
  <si>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</si>
  <si>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</si>
  <si>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</si>
  <si>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</si>
  <si>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</si>
  <si>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</si>
  <si>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</si>
  <si>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</si>
  <si>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</si>
  <si>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</si>
  <si>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</si>
  <si>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</si>
  <si>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</si>
  <si>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</si>
  <si>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</si>
  <si>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</si>
  <si>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</si>
  <si>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</si>
  <si>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</si>
  <si>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</si>
  <si>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</si>
  <si>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</si>
  <si>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</si>
  <si>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</si>
  <si>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</si>
  <si>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</si>
  <si>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</si>
  <si>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</si>
  <si>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</si>
  <si>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</si>
  <si>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</si>
  <si>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</si>
  <si>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</si>
  <si>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</si>
  <si>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</si>
  <si>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</si>
  <si>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</si>
  <si>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</si>
  <si>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</si>
  <si>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</si>
  <si>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</si>
  <si>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</si>
  <si>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</si>
  <si>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</si>
  <si>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</si>
  <si>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</si>
  <si>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</si>
  <si>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</si>
  <si>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</si>
  <si>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</si>
  <si>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</si>
  <si>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</si>
  <si>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</si>
  <si>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</si>
  <si>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</si>
  <si>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</si>
  <si>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</si>
  <si>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</si>
  <si>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</si>
  <si>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</si>
  <si>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</si>
  <si>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</si>
  <si>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</si>
  <si>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</si>
  <si>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</si>
  <si>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</si>
  <si>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</si>
  <si>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</si>
  <si>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</si>
  <si>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</si>
  <si>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</si>
  <si>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</si>
  <si>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</si>
  <si>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</si>
  <si>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</si>
  <si>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</si>
  <si>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</si>
  <si>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</si>
  <si>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</si>
  <si>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</si>
  <si>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</si>
  <si>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</si>
  <si>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</si>
  <si>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</si>
  <si>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</si>
  <si>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</si>
  <si>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</si>
  <si>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</si>
  <si>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</si>
  <si>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</si>
  <si>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</si>
  <si>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</si>
  <si>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</si>
  <si>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</si>
  <si>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</si>
  <si>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</si>
  <si>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</si>
  <si>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</si>
  <si>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</si>
  <si>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</si>
  <si>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</si>
  <si>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</si>
  <si>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</si>
  <si>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</si>
  <si>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</si>
  <si>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</si>
  <si>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</si>
  <si>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</si>
  <si>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</si>
  <si>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</si>
  <si>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</si>
  <si>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</si>
  <si>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</si>
  <si>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</si>
  <si>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</si>
  <si>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</si>
  <si>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</si>
  <si>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</si>
  <si>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</si>
  <si>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</si>
  <si>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</si>
  <si>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</si>
  <si>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</si>
  <si>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</si>
  <si>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</si>
  <si>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</si>
  <si>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</si>
  <si>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</si>
  <si>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</si>
  <si>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</si>
  <si>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</si>
  <si>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</si>
  <si>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</si>
  <si>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</si>
  <si>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</si>
  <si>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</si>
  <si>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</si>
  <si>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</si>
  <si>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</si>
  <si>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</si>
  <si>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</si>
  <si>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</si>
  <si>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</si>
  <si>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</si>
  <si>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</si>
  <si>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</si>
  <si>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</si>
  <si>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</si>
  <si>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</si>
  <si>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</si>
  <si>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</si>
  <si>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</si>
  <si>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</si>
  <si>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</si>
  <si>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</si>
  <si>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</si>
  <si>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</si>
  <si>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</si>
  <si>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</si>
  <si>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</si>
  <si>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</si>
  <si>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</si>
  <si>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</si>
  <si>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</si>
  <si>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</si>
  <si>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</si>
  <si>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</si>
  <si>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</si>
  <si>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</si>
  <si>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</si>
  <si>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</si>
  <si>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</si>
  <si>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</si>
  <si>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</si>
  <si>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</si>
  <si>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</si>
  <si>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</si>
  <si>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</si>
  <si>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</si>
  <si>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</si>
  <si>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</si>
  <si>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</si>
  <si>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</si>
  <si>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</si>
  <si>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</si>
  <si>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</si>
  <si>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</si>
  <si>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</si>
  <si>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</si>
  <si>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</si>
  <si>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</si>
  <si>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</si>
  <si>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</si>
  <si>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</si>
  <si>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</si>
  <si>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</si>
  <si>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</si>
  <si>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</si>
  <si>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</si>
  <si>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</si>
  <si>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</si>
  <si>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</si>
  <si>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</si>
  <si>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</si>
  <si>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</si>
  <si>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</si>
  <si>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</si>
  <si>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</si>
  <si>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</si>
  <si>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</si>
  <si>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</si>
  <si>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</si>
  <si>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</si>
  <si>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</si>
  <si>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</si>
  <si>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</si>
  <si>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</si>
  <si>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</si>
  <si>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</si>
  <si>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</si>
  <si>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</si>
  <si>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</si>
  <si>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</si>
  <si>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</si>
  <si>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</si>
  <si>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</si>
  <si>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</si>
  <si>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</si>
  <si>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</si>
  <si>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</si>
  <si>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</si>
  <si>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</si>
  <si>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</si>
  <si>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</si>
  <si>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</si>
  <si>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</si>
  <si>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</si>
  <si>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</si>
  <si>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</si>
  <si>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</si>
  <si>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</si>
  <si>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</si>
  <si>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</si>
  <si>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</si>
  <si>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</si>
  <si>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</si>
  <si>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</si>
  <si>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</si>
  <si>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</si>
  <si>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</si>
  <si>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</si>
  <si>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</si>
  <si>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</si>
  <si>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</si>
  <si>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</si>
  <si>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</si>
  <si>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</si>
  <si>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</si>
  <si>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</si>
  <si>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</si>
  <si>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</si>
  <si>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</si>
  <si>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</si>
  <si>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</si>
  <si>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</si>
  <si>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</si>
  <si>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</si>
  <si>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</si>
  <si>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</si>
  <si>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</si>
  <si>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</si>
  <si>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</si>
  <si>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</si>
  <si>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</si>
  <si>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</si>
  <si>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</si>
  <si>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</si>
  <si>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</si>
  <si>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</si>
  <si>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</si>
  <si>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</si>
  <si>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</si>
  <si>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</si>
  <si>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</si>
  <si>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</si>
  <si>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</si>
  <si>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</si>
  <si>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</si>
  <si>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</si>
  <si>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</si>
  <si>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</si>
  <si>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</si>
  <si>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</si>
  <si>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</si>
  <si>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</si>
  <si>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</si>
  <si>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</si>
  <si>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</si>
  <si>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</si>
  <si>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</si>
  <si>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</si>
  <si>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</si>
  <si>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</si>
  <si>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</si>
  <si>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</si>
  <si>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</si>
  <si>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</si>
  <si>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</si>
  <si>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</si>
  <si>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</si>
  <si>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</si>
  <si>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</si>
  <si>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</si>
  <si>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</si>
  <si>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</si>
  <si>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</si>
  <si>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</si>
  <si>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</si>
  <si>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</si>
  <si>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</si>
  <si>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</si>
  <si>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</si>
  <si>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</si>
  <si>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</si>
  <si>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</si>
  <si>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</si>
  <si>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</si>
  <si>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</si>
  <si>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</si>
  <si>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</si>
  <si>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</si>
  <si>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</si>
  <si>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</si>
  <si>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</si>
  <si>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</si>
  <si>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</si>
  <si>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</si>
  <si>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</si>
  <si>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</si>
  <si>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</si>
  <si>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</si>
  <si>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</si>
  <si>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</si>
  <si>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</si>
  <si>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</si>
  <si>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</si>
  <si>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</si>
  <si>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</si>
  <si>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</si>
  <si>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</si>
  <si>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</si>
  <si>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</si>
  <si>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</si>
  <si>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</si>
  <si>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</si>
  <si>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</si>
  <si>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</si>
  <si>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</si>
  <si>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</si>
  <si>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</si>
  <si>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</si>
  <si>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</si>
  <si>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</si>
  <si>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</si>
  <si>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</si>
  <si>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</si>
  <si>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</si>
  <si>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</si>
  <si>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</si>
  <si>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</si>
  <si>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</si>
  <si>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</si>
  <si>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</si>
  <si>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</si>
  <si>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</si>
  <si>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</si>
  <si>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</si>
  <si>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</si>
  <si>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</si>
  <si>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</si>
  <si>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</si>
  <si>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</si>
  <si>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</si>
  <si>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</si>
  <si>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</si>
  <si>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</si>
  <si>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</si>
  <si>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</si>
  <si>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</si>
  <si>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</si>
  <si>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</si>
  <si>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</si>
  <si>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</si>
  <si>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</si>
  <si>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</si>
  <si>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</si>
  <si>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</si>
  <si>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</si>
  <si>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</si>
  <si>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</si>
  <si>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</si>
  <si>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</si>
  <si>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</si>
  <si>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</si>
  <si>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</si>
  <si>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</si>
  <si>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</si>
  <si>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</si>
  <si>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</si>
  <si>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</si>
  <si>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</si>
  <si>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</si>
  <si>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</si>
  <si>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</si>
  <si>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</si>
  <si>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</si>
  <si>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</si>
  <si>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</si>
  <si>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</si>
  <si>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</si>
  <si>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</si>
  <si>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</si>
  <si>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</si>
  <si>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</si>
  <si>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</si>
  <si>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</si>
  <si>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</si>
  <si>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</si>
  <si>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</si>
  <si>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</si>
  <si>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</si>
  <si>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</si>
  <si>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</si>
  <si>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</si>
  <si>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</si>
  <si>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</si>
  <si>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</si>
  <si>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</si>
  <si>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</si>
  <si>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</si>
  <si>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</si>
  <si>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</si>
  <si>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</si>
  <si>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</si>
  <si>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</si>
  <si>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</si>
  <si>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</si>
  <si>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</si>
  <si>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</si>
  <si>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</si>
  <si>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</si>
  <si>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</si>
  <si>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</si>
  <si>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</si>
  <si>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</si>
  <si>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</si>
  <si>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</si>
  <si>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</si>
  <si>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</si>
  <si>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</si>
  <si>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</si>
  <si>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</si>
  <si>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</si>
  <si>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</si>
  <si>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</si>
  <si>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</si>
  <si>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</si>
  <si>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</si>
  <si>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</si>
  <si>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</si>
  <si>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</si>
  <si>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</si>
  <si>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</si>
  <si>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</si>
  <si>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</si>
  <si>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</si>
  <si>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</si>
  <si>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</si>
  <si>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</si>
  <si>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</si>
  <si>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</si>
  <si>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</si>
  <si>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</si>
  <si>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</si>
  <si>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</si>
  <si>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</si>
  <si>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</si>
  <si>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</si>
  <si>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</si>
  <si>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</si>
  <si>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</si>
  <si>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</si>
  <si>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</si>
  <si>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</si>
  <si>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</si>
  <si>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</si>
  <si>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</si>
  <si>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</si>
  <si>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</si>
  <si>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</si>
  <si>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</si>
  <si>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</si>
  <si>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</si>
  <si>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</si>
  <si>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</si>
  <si>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</si>
  <si>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</si>
  <si>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</si>
  <si>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</si>
  <si>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</si>
  <si>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</si>
  <si>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</si>
  <si>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</si>
  <si>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</si>
  <si>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</si>
  <si>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</si>
  <si>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</si>
  <si>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</si>
  <si>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</si>
  <si>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</si>
  <si>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</si>
  <si>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</si>
  <si>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</si>
  <si>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</si>
  <si>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</si>
  <si>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</si>
  <si>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</si>
  <si>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</si>
  <si>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</si>
  <si>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</si>
  <si>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</si>
  <si>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</si>
  <si>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</si>
  <si>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</si>
  <si>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</si>
  <si>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</si>
  <si>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</si>
  <si>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</si>
  <si>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</si>
  <si>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</si>
  <si>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</si>
  <si>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</si>
  <si>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</si>
  <si>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</si>
  <si>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</si>
  <si>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</si>
  <si>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</si>
  <si>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</si>
  <si>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</si>
  <si>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</si>
  <si>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</si>
  <si>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</si>
  <si>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</si>
  <si>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</si>
  <si>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</si>
  <si>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</si>
  <si>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</si>
  <si>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</si>
  <si>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</si>
  <si>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</si>
  <si>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</si>
  <si>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</si>
  <si>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</si>
  <si>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</si>
  <si>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</si>
  <si>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</si>
  <si>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</si>
  <si>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</si>
  <si>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</si>
  <si>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</si>
  <si>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</si>
  <si>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</si>
  <si>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</si>
  <si>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</si>
  <si>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</si>
  <si>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</si>
  <si>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</si>
  <si>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</si>
  <si>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</si>
  <si>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</si>
  <si>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</si>
  <si>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</si>
  <si>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</si>
  <si>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</si>
  <si>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</si>
  <si>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</si>
  <si>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</si>
  <si>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</si>
  <si>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</si>
  <si>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</si>
  <si>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</si>
  <si>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</si>
  <si>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</si>
  <si>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</si>
  <si>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</si>
  <si>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</si>
  <si>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</si>
  <si>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</si>
  <si>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</si>
  <si>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</si>
  <si>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</si>
  <si>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</si>
  <si>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</si>
  <si>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</si>
  <si>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</si>
  <si>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</si>
  <si>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</si>
  <si>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</si>
  <si>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</si>
  <si>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</si>
  <si>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</si>
  <si>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</si>
  <si>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</si>
  <si>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</si>
  <si>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</si>
  <si>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</si>
  <si>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</si>
  <si>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</si>
  <si>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</si>
  <si>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</si>
  <si>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</si>
  <si>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</si>
  <si>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</si>
  <si>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</si>
  <si>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</si>
  <si>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</si>
  <si>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</si>
  <si>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</si>
  <si>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</si>
  <si>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</si>
  <si>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</si>
  <si>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</si>
  <si>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</si>
  <si>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</si>
  <si>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</si>
  <si>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</si>
  <si>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</si>
  <si>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</si>
  <si>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</si>
  <si>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</si>
  <si>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</si>
  <si>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</si>
  <si>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</si>
  <si>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</si>
  <si>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</si>
  <si>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</si>
  <si>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</si>
  <si>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</si>
  <si>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</si>
  <si>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</si>
  <si>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</si>
  <si>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</si>
  <si>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</si>
  <si>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</si>
  <si>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</si>
  <si>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</si>
  <si>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</si>
  <si>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</si>
  <si>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</si>
  <si>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</si>
  <si>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</si>
  <si>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</si>
  <si>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</si>
  <si>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</si>
  <si>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</si>
  <si>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</si>
  <si>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</si>
  <si>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</si>
  <si>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</si>
  <si>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</si>
  <si>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</si>
  <si>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</si>
  <si>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</si>
  <si>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</si>
  <si>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</si>
  <si>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</si>
  <si>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</si>
  <si>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</si>
  <si>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</si>
  <si>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</si>
  <si>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</si>
  <si>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</si>
  <si>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</si>
  <si>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</si>
  <si>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</si>
  <si>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</si>
  <si>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</si>
  <si>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</si>
  <si>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</si>
  <si>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</si>
  <si>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</si>
  <si>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</si>
  <si>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</si>
  <si>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</si>
  <si>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</si>
  <si>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</si>
  <si>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</si>
  <si>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</si>
  <si>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</si>
  <si>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</si>
  <si>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</si>
  <si>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</si>
  <si>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</si>
  <si>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</si>
  <si>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</si>
  <si>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</si>
  <si>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</si>
  <si>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</si>
  <si>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</si>
  <si>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</si>
  <si>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</si>
  <si>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</si>
  <si>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</si>
  <si>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</si>
  <si>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</si>
  <si>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</si>
  <si>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</si>
  <si>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</si>
  <si>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</si>
  <si>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</si>
  <si>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</si>
  <si>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</si>
  <si>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</si>
  <si>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</si>
  <si>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</si>
  <si>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</si>
  <si>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</si>
  <si>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</si>
  <si>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</si>
  <si>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</si>
  <si>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</si>
  <si>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</si>
  <si>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</si>
  <si>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</si>
  <si>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</si>
  <si>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</si>
  <si>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</si>
  <si>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</si>
  <si>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</si>
  <si>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</si>
  <si>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</si>
  <si>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</si>
  <si>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</si>
  <si>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</si>
  <si>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</si>
  <si>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</si>
  <si>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</si>
  <si>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</si>
  <si>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</si>
  <si>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</si>
  <si>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</si>
  <si>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</si>
  <si>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</si>
  <si>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</si>
  <si>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</si>
  <si>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</si>
  <si>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</si>
  <si>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</si>
  <si>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</si>
  <si>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</si>
  <si>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</si>
  <si>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</si>
  <si>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</si>
  <si>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</si>
  <si>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</si>
  <si>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</si>
  <si>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</si>
  <si>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</si>
  <si>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</si>
  <si>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</si>
  <si>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</si>
  <si>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</si>
  <si>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</si>
  <si>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</si>
  <si>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</si>
  <si>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</si>
  <si>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</si>
  <si>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</si>
  <si>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</si>
  <si>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</si>
  <si>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</si>
  <si>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</si>
  <si>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</si>
  <si>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</si>
  <si>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</si>
  <si>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</si>
  <si>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</si>
  <si>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</si>
  <si>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</si>
  <si>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</si>
  <si>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</si>
  <si>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</si>
  <si>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</si>
  <si>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</si>
  <si>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</si>
  <si>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</si>
  <si>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</si>
  <si>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</si>
  <si>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</si>
  <si>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</si>
  <si>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</si>
  <si>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</si>
  <si>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</si>
  <si>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</si>
  <si>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</si>
  <si>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</si>
  <si>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</si>
  <si>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</si>
  <si>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</si>
  <si>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</si>
  <si>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</si>
  <si>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</si>
  <si>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</si>
  <si>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</si>
  <si>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</si>
  <si>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</si>
  <si>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</si>
  <si>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</si>
  <si>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</si>
  <si>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</si>
  <si>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</si>
  <si>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</si>
  <si>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</si>
  <si>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</si>
  <si>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</si>
  <si>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</si>
  <si>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</si>
  <si>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</si>
  <si>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</si>
  <si>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</si>
  <si>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</si>
  <si>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</si>
  <si>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</si>
  <si>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</si>
  <si>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</si>
  <si>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</si>
  <si>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</si>
  <si>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</si>
  <si>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</si>
  <si>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</si>
  <si>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</si>
  <si>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</si>
  <si>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</si>
  <si>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</si>
  <si>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</si>
  <si>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</si>
  <si>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</si>
  <si>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</si>
  <si>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</si>
  <si>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</si>
  <si>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</si>
  <si>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</si>
  <si>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</si>
  <si>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</si>
  <si>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</si>
  <si>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</si>
  <si>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</si>
  <si>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</si>
  <si>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</si>
  <si>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</si>
  <si>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</si>
  <si>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</si>
  <si>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</si>
  <si>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</si>
  <si>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</si>
  <si>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</si>
  <si>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</si>
  <si>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</si>
  <si>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</si>
  <si>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</si>
  <si>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</si>
  <si>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</si>
  <si>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</si>
  <si>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</si>
  <si>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</si>
  <si>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</si>
  <si>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</si>
  <si>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</si>
  <si>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</si>
  <si>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</si>
  <si>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</si>
  <si>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</si>
  <si>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</si>
  <si>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</si>
  <si>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</si>
  <si>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</si>
  <si>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</si>
  <si>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</si>
  <si>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</si>
  <si>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</si>
  <si>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</si>
  <si>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</si>
  <si>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</si>
  <si>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</si>
  <si>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</si>
  <si>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</si>
  <si>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</si>
  <si>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</si>
  <si>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</si>
  <si>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</si>
  <si>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</si>
  <si>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</si>
  <si>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</si>
  <si>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</si>
  <si>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</si>
  <si>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</si>
  <si>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</si>
  <si>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</si>
  <si>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</si>
  <si>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</si>
  <si>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</si>
  <si>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</si>
  <si>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</si>
  <si>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</si>
  <si>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</si>
  <si>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</si>
  <si>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</si>
  <si>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</si>
  <si>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</si>
  <si>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</si>
  <si>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</si>
  <si>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</si>
  <si>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</si>
  <si>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</si>
  <si>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</si>
  <si>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</si>
  <si>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</si>
  <si>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</si>
  <si>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</si>
  <si>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</si>
  <si>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</si>
  <si>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</si>
  <si>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</si>
  <si>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</si>
  <si>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</si>
  <si>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</si>
  <si>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</si>
  <si>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</si>
  <si>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</si>
  <si>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</si>
  <si>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</si>
  <si>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</si>
  <si>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</si>
  <si>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</si>
  <si>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</si>
  <si>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</si>
  <si>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</si>
  <si>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</si>
  <si>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</si>
  <si>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</si>
  <si>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</si>
  <si>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</si>
  <si>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</si>
  <si>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</si>
  <si>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</si>
  <si>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</si>
  <si>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</si>
  <si>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</si>
  <si>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</si>
  <si>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</si>
  <si>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</si>
  <si>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</si>
  <si>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</si>
  <si>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</si>
  <si>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</si>
  <si>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</si>
  <si>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</si>
  <si>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</si>
  <si>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</si>
  <si>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</si>
  <si>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</si>
  <si>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</si>
  <si>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</si>
  <si>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</si>
  <si>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</si>
  <si>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</si>
  <si>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</si>
  <si>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</si>
  <si>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</si>
  <si>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</si>
  <si>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</si>
  <si>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</si>
  <si>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</si>
  <si>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</si>
  <si>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</si>
  <si>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</si>
  <si>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</si>
  <si>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</si>
  <si>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</si>
  <si>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</si>
  <si>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</si>
  <si>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</si>
  <si>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</si>
  <si>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</si>
  <si>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</si>
  <si>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</si>
  <si>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</si>
  <si>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</si>
  <si>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</si>
  <si>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</si>
  <si>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</si>
  <si>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</si>
  <si>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</si>
  <si>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</si>
  <si>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</si>
  <si>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</si>
  <si>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</si>
  <si>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</si>
  <si>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</si>
  <si>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</si>
  <si>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</si>
  <si>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</si>
  <si>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</si>
  <si>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</si>
  <si>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</si>
  <si>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</si>
  <si>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</si>
  <si>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</si>
  <si>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</si>
  <si>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</si>
  <si>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</si>
  <si>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</si>
  <si>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</si>
  <si>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</si>
  <si>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</si>
  <si>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</si>
  <si>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</si>
  <si>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</si>
  <si>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</si>
  <si>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</si>
  <si>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</si>
  <si>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</si>
  <si>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</si>
  <si>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</si>
  <si>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</si>
  <si>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</si>
  <si>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</si>
  <si>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</si>
  <si>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</si>
  <si>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</si>
  <si>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</si>
  <si>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</si>
  <si>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</si>
  <si>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</si>
  <si>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</si>
  <si>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</si>
  <si>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</si>
  <si>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</si>
  <si>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</si>
  <si>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</si>
  <si>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</si>
  <si>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</si>
  <si>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</si>
  <si>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</si>
  <si>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</si>
  <si>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</si>
  <si>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</si>
  <si>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</si>
  <si>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</si>
  <si>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</si>
  <si>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</si>
  <si>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</si>
  <si>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</si>
  <si>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</si>
  <si>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</si>
  <si>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</si>
  <si>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</si>
  <si>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</si>
  <si>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</si>
  <si>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</si>
  <si>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</si>
  <si>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</si>
  <si>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</si>
  <si>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</si>
  <si>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</si>
  <si>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</si>
  <si>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</si>
  <si>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</si>
  <si>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</si>
  <si>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</si>
  <si>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</si>
  <si>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</si>
  <si>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</si>
  <si>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</si>
  <si>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</si>
  <si>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</si>
  <si>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</si>
  <si>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</si>
  <si>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</si>
  <si>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</si>
  <si>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</si>
  <si>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</si>
  <si>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</si>
  <si>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</si>
  <si>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</si>
  <si>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</si>
  <si>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</si>
  <si>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</si>
  <si>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</si>
  <si>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</si>
  <si>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</si>
  <si>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</si>
  <si>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</si>
  <si>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</si>
  <si>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</si>
  <si>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</si>
  <si>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</si>
  <si>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</si>
  <si>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</si>
  <si>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</si>
  <si>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</si>
  <si>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</si>
  <si>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</si>
  <si>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</si>
  <si>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</si>
  <si>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</si>
  <si>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</si>
  <si>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</si>
  <si>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</si>
  <si>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</si>
  <si>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</si>
  <si>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</si>
  <si>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</si>
  <si>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</si>
  <si>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</si>
  <si>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</si>
  <si>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</si>
  <si>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</si>
  <si>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</si>
  <si>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</si>
  <si>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</si>
  <si>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</si>
  <si>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</si>
  <si>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</si>
  <si>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</si>
  <si>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</si>
  <si>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</si>
  <si>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</si>
  <si>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</si>
  <si>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</si>
  <si>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</si>
  <si>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</si>
  <si>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</si>
  <si>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</si>
  <si>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</si>
  <si>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</si>
  <si>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</si>
  <si>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</si>
  <si>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</si>
  <si>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</si>
  <si>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</si>
  <si>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</si>
  <si>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</si>
  <si>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</si>
  <si>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</si>
  <si>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</si>
  <si>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</si>
  <si>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</si>
  <si>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</si>
  <si>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</si>
  <si>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</si>
  <si>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</si>
  <si>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</si>
  <si>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</si>
  <si>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</si>
  <si>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</si>
  <si>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</si>
  <si>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</si>
  <si>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</si>
  <si>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</si>
  <si>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</si>
  <si>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</si>
  <si>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</si>
  <si>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</si>
  <si>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</si>
  <si>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</si>
  <si>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</si>
  <si>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</si>
  <si>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</si>
  <si>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</si>
  <si>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</si>
  <si>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</si>
  <si>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</si>
  <si>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</si>
  <si>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</si>
  <si>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</si>
  <si>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</si>
  <si>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</si>
  <si>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</si>
  <si>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</si>
  <si>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</si>
  <si>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</si>
  <si>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</si>
  <si>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</si>
  <si>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</si>
  <si>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</si>
  <si>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</si>
  <si>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</si>
  <si>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</si>
  <si>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</si>
  <si>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</si>
  <si>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</si>
  <si>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</si>
  <si>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</si>
  <si>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</si>
  <si>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</si>
  <si>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</si>
  <si>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</si>
  <si>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</si>
  <si>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</si>
  <si>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</si>
  <si>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</si>
  <si>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</si>
  <si>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</si>
  <si>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</si>
  <si>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</si>
  <si>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</si>
  <si>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</si>
  <si>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</si>
  <si>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</si>
  <si>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</si>
  <si>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</si>
  <si>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</si>
  <si>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</si>
  <si>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</si>
  <si>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</si>
  <si>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</si>
  <si>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</si>
  <si>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</si>
  <si>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</si>
  <si>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</si>
  <si>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</si>
  <si>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</si>
  <si>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</si>
  <si>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</si>
  <si>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</si>
  <si>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</si>
  <si>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</si>
  <si>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</si>
  <si>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</si>
  <si>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</si>
  <si>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</si>
  <si>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</si>
  <si>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</si>
  <si>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</si>
  <si>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</si>
  <si>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</si>
  <si>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</si>
  <si>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</si>
  <si>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</si>
  <si>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</si>
  <si>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</si>
  <si>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</si>
  <si>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</si>
  <si>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</si>
  <si>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</si>
  <si>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</si>
  <si>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</si>
  <si>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</si>
  <si>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</si>
  <si>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</si>
  <si>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</si>
  <si>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</si>
  <si>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</si>
  <si>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</si>
  <si>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</si>
  <si>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</si>
  <si>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</si>
  <si>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</si>
  <si>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</si>
  <si>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</si>
  <si>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</si>
  <si>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</si>
  <si>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</si>
  <si>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</si>
  <si>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</si>
  <si>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</si>
  <si>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</si>
  <si>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</si>
  <si>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</si>
  <si>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</si>
  <si>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</si>
  <si>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</si>
  <si>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</si>
  <si>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</si>
  <si>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</si>
  <si>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</si>
  <si>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</si>
  <si>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</si>
  <si>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</si>
  <si>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</si>
  <si>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</si>
  <si>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</si>
  <si>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</si>
  <si>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</si>
  <si>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</si>
  <si>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</si>
  <si>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</si>
  <si>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</si>
  <si>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</si>
  <si>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</si>
  <si>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</si>
  <si>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</si>
  <si>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</si>
  <si>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</si>
  <si>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</si>
  <si>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</si>
  <si>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</si>
  <si>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</si>
  <si>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</si>
  <si>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</si>
  <si>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</si>
  <si>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</si>
  <si>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</si>
  <si>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</si>
  <si>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</si>
  <si>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</si>
  <si>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</si>
  <si>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</si>
  <si>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</si>
  <si>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</si>
  <si>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</si>
  <si>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</si>
  <si>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</si>
  <si>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</si>
  <si>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</si>
  <si>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</si>
  <si>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</si>
  <si>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</si>
  <si>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</si>
  <si>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</si>
  <si>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</si>
  <si>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</si>
  <si>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</si>
  <si>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</si>
  <si>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</si>
  <si>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</si>
  <si>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</si>
  <si>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</si>
  <si>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</si>
  <si>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</si>
  <si>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</si>
  <si>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</si>
  <si>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</si>
  <si>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</si>
  <si>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</si>
  <si>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</si>
  <si>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</si>
  <si>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</si>
  <si>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</si>
  <si>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</si>
  <si>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</si>
  <si>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</si>
  <si>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</si>
  <si>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</si>
  <si>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</si>
  <si>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</si>
  <si>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</si>
  <si>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</si>
  <si>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</si>
  <si>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</si>
  <si>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</si>
  <si>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</si>
  <si>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</si>
  <si>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</si>
  <si>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</si>
  <si>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</si>
  <si>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</si>
  <si>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</si>
  <si>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</si>
  <si>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</si>
  <si>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</si>
  <si>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</si>
  <si>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</si>
  <si>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</si>
  <si>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</si>
  <si>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</si>
  <si>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</si>
  <si>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</si>
  <si>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</si>
  <si>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</si>
  <si>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</si>
  <si>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</si>
  <si>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</si>
  <si>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</si>
  <si>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</si>
  <si>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</si>
  <si>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</si>
  <si>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</si>
  <si>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</si>
  <si>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</si>
  <si>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</si>
  <si>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</si>
  <si>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</si>
  <si>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</si>
  <si>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</si>
  <si>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</si>
  <si>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</si>
  <si>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</si>
  <si>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</si>
  <si>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</si>
  <si>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</si>
  <si>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</si>
  <si>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</si>
  <si>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</si>
  <si>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</si>
  <si>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</si>
  <si>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</si>
  <si>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</si>
  <si>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</si>
  <si>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</si>
  <si>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</si>
  <si>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</si>
  <si>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</si>
  <si>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</si>
  <si>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</si>
  <si>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</si>
  <si>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</si>
  <si>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</si>
  <si>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</si>
  <si>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</si>
  <si>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</si>
  <si>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</si>
  <si>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</si>
  <si>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</si>
  <si>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</si>
  <si>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</si>
  <si>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</si>
  <si>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</si>
  <si>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</si>
  <si>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</si>
  <si>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</si>
  <si>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</si>
  <si>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</si>
  <si>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</si>
  <si>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</si>
  <si>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</si>
  <si>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</si>
  <si>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</si>
  <si>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</si>
  <si>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</si>
  <si>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</si>
  <si>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</si>
  <si>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</si>
  <si>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</si>
  <si>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</si>
  <si>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</si>
  <si>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</si>
  <si>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</si>
  <si>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</si>
  <si>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</si>
  <si>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</si>
  <si>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</si>
  <si>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</si>
  <si>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</si>
  <si>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</si>
  <si>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</si>
  <si>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</si>
  <si>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</si>
  <si>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</si>
  <si>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</si>
  <si>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</si>
  <si>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</si>
  <si>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</si>
  <si>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</si>
  <si>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</si>
  <si>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</si>
  <si>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</si>
  <si>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</si>
  <si>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</si>
  <si>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</si>
  <si>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</si>
  <si>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</si>
  <si>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</si>
  <si>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</si>
  <si>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</si>
  <si>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</si>
  <si>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</si>
  <si>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</si>
  <si>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</si>
  <si>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</si>
  <si>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</si>
  <si>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</si>
  <si>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</si>
  <si>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</si>
  <si>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</si>
  <si>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</si>
  <si>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</si>
  <si>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</si>
  <si>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</si>
  <si>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</si>
  <si>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</si>
  <si>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</si>
  <si>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</si>
  <si>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</si>
  <si>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</si>
  <si>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</si>
  <si>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</si>
  <si>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</si>
  <si>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</si>
  <si>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</si>
  <si>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</si>
  <si>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</si>
  <si>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</si>
  <si>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</si>
  <si>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</si>
  <si>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</si>
  <si>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</si>
  <si>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</si>
  <si>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</si>
  <si>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</si>
  <si>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</si>
  <si>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</si>
  <si>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</si>
  <si>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</si>
  <si>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</si>
  <si>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</si>
  <si>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</si>
  <si>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</si>
  <si>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</si>
  <si>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</si>
  <si>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</si>
  <si>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</si>
  <si>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</si>
  <si>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</si>
  <si>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</si>
  <si>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</si>
  <si>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</si>
  <si>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</si>
  <si>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</si>
  <si>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</si>
  <si>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</si>
  <si>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</si>
  <si>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</si>
  <si>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</si>
  <si>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</si>
  <si>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</si>
  <si>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</si>
  <si>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</si>
  <si>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</si>
  <si>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</si>
  <si>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</si>
  <si>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</si>
  <si>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</si>
  <si>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</si>
  <si>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</si>
  <si>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</si>
  <si>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</si>
  <si>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</si>
  <si>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</si>
  <si>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</si>
  <si>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</si>
  <si>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</si>
  <si>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</si>
  <si>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</si>
  <si>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</si>
  <si>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</si>
  <si>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</si>
  <si>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</si>
  <si>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</si>
  <si>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</si>
  <si>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</si>
  <si>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</si>
  <si>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</si>
  <si>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</si>
  <si>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</si>
  <si>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</si>
  <si>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</si>
  <si>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</si>
  <si>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</si>
  <si>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</si>
  <si>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</si>
  <si>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</si>
  <si>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</si>
  <si>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</si>
  <si>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</si>
  <si>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</si>
  <si>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</si>
  <si>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</si>
  <si>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</si>
  <si>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</si>
  <si>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</si>
  <si>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</si>
  <si>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</si>
  <si>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</si>
  <si>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</si>
  <si>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</si>
  <si>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</si>
  <si>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</si>
  <si>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</si>
  <si>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</si>
  <si>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</si>
  <si>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</si>
  <si>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</si>
  <si>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</si>
  <si>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</si>
  <si>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</si>
  <si>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</si>
  <si>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</si>
  <si>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</si>
  <si>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</si>
  <si>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</si>
  <si>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</si>
  <si>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</si>
  <si>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</si>
  <si>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</si>
  <si>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</si>
  <si>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</si>
  <si>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</si>
  <si>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</si>
  <si>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</si>
  <si>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</si>
  <si>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</si>
  <si>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</si>
  <si>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</si>
  <si>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</si>
  <si>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</si>
  <si>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</si>
  <si>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</si>
  <si>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</si>
  <si>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</si>
  <si>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</si>
  <si>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</si>
  <si>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</si>
  <si>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</si>
  <si>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</si>
  <si>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</si>
  <si>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</si>
  <si>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</si>
  <si>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</si>
  <si>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</si>
  <si>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</si>
  <si>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</si>
  <si>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</si>
  <si>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</si>
  <si>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</si>
  <si>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</si>
  <si>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</si>
  <si>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</si>
  <si>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</si>
  <si>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</si>
  <si>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</si>
  <si>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</si>
  <si>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</si>
  <si>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</si>
  <si>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</si>
  <si>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</si>
  <si>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</si>
  <si>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</si>
  <si>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</si>
  <si>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</si>
  <si>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</si>
  <si>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</si>
  <si>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</si>
  <si>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</si>
  <si>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</si>
  <si>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</si>
  <si>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</si>
  <si>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</si>
  <si>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</si>
  <si>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</si>
  <si>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</si>
  <si>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</si>
  <si>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</si>
  <si>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</si>
  <si>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</si>
  <si>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</si>
  <si>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</si>
  <si>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</si>
  <si>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</si>
  <si>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</si>
  <si>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</si>
  <si>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</si>
  <si>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</si>
  <si>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</si>
  <si>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</si>
  <si>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</si>
  <si>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</si>
  <si>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</si>
  <si>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</si>
  <si>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</si>
  <si>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</si>
  <si>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</si>
  <si>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</si>
  <si>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</si>
  <si>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</si>
  <si>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</si>
  <si>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</si>
  <si>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</si>
  <si>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</si>
  <si>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</si>
  <si>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</si>
  <si>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</si>
  <si>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</si>
  <si>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</si>
  <si>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</si>
  <si>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</si>
  <si>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</si>
  <si>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</si>
  <si>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</si>
  <si>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</si>
  <si>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</si>
  <si>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</si>
  <si>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</si>
  <si>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</si>
  <si>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</si>
  <si>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</si>
  <si>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</si>
  <si>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</si>
  <si>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</si>
  <si>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</si>
  <si>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</si>
  <si>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</si>
  <si>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</si>
  <si>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</si>
  <si>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</si>
  <si>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</si>
  <si>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</si>
  <si>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</si>
  <si>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</si>
  <si>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</si>
  <si>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</si>
  <si>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</si>
  <si>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</si>
  <si>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</si>
  <si>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</si>
  <si>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</si>
  <si>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</si>
  <si>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</si>
  <si>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</si>
  <si>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</si>
  <si>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</si>
  <si>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</si>
  <si>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</si>
  <si>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</si>
  <si>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</si>
  <si>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</si>
  <si>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</si>
  <si>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</si>
  <si>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</si>
  <si>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</si>
  <si>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</si>
  <si>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</si>
  <si>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</si>
  <si>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</si>
  <si>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</si>
  <si>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</si>
  <si>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</si>
  <si>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</si>
  <si>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</si>
  <si>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</si>
  <si>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</si>
  <si>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</si>
  <si>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</si>
  <si>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</si>
  <si>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</si>
  <si>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</si>
  <si>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</si>
  <si>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</si>
  <si>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</si>
  <si>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</si>
  <si>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</si>
  <si>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</si>
  <si>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</si>
  <si>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</si>
  <si>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</si>
  <si>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</si>
  <si>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</si>
  <si>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</si>
  <si>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</si>
  <si>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</si>
  <si>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</si>
  <si>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</si>
  <si>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</si>
  <si>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</si>
  <si>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</si>
  <si>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</si>
  <si>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</si>
  <si>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</si>
  <si>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</si>
  <si>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</si>
  <si>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</si>
  <si>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</si>
  <si>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</si>
  <si>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</si>
  <si>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</si>
  <si>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</si>
  <si>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</si>
  <si>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</si>
  <si>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</si>
  <si>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</si>
  <si>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</si>
  <si>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</si>
  <si>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</si>
  <si>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</si>
  <si>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</si>
  <si>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</si>
  <si>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</si>
  <si>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</si>
  <si>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</si>
  <si>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</si>
  <si>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</si>
  <si>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</si>
  <si>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</si>
  <si>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</si>
  <si>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</si>
  <si>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</si>
  <si>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</si>
  <si>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</si>
  <si>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</si>
  <si>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</si>
  <si>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</si>
  <si>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</si>
  <si>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</si>
  <si>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</si>
  <si>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</si>
  <si>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</si>
  <si>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</si>
  <si>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</si>
  <si>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</si>
  <si>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</si>
  <si>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</si>
  <si>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</si>
  <si>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</si>
  <si>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</si>
  <si>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</si>
  <si>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</si>
  <si>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</si>
  <si>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</si>
  <si>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</si>
  <si>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</si>
  <si>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</si>
  <si>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</si>
  <si>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</si>
  <si>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</si>
  <si>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</si>
  <si>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</si>
  <si>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</si>
  <si>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</si>
  <si>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</si>
  <si>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</si>
  <si>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</si>
  <si>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</si>
  <si>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</si>
  <si>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</si>
  <si>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</si>
  <si>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</si>
  <si>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</si>
  <si>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</si>
  <si>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</si>
  <si>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</si>
  <si>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</si>
  <si>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</si>
  <si>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</si>
  <si>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</si>
  <si>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</si>
  <si>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</si>
  <si>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</si>
  <si>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</si>
  <si>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</si>
  <si>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</si>
  <si>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</si>
  <si>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</si>
  <si>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</si>
  <si>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</si>
  <si>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</si>
  <si>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</si>
  <si>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</si>
  <si>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</si>
  <si>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</si>
  <si>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</si>
  <si>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</si>
  <si>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</si>
  <si>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</si>
  <si>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</si>
  <si>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</si>
  <si>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</si>
  <si>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</si>
  <si>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</si>
  <si>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</si>
  <si>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</si>
  <si>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</si>
  <si>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</si>
  <si>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</si>
  <si>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</si>
  <si>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</si>
  <si>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</si>
  <si>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</si>
  <si>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</si>
  <si>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</si>
  <si>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</si>
  <si>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</si>
  <si>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</si>
  <si>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</si>
  <si>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</si>
  <si>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</si>
  <si>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</si>
  <si>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</si>
  <si>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</si>
  <si>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</si>
  <si>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</si>
  <si>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</si>
  <si>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</si>
  <si>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</si>
  <si>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</si>
  <si>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</si>
  <si>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</si>
  <si>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</si>
  <si>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</si>
  <si>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</si>
  <si>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</si>
  <si>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</si>
  <si>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</si>
  <si>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</si>
  <si>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</si>
  <si>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</si>
  <si>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</si>
  <si>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</si>
  <si>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</si>
  <si>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</si>
  <si>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</si>
  <si>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</si>
  <si>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</si>
  <si>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</si>
  <si>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</si>
  <si>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</si>
  <si>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</si>
  <si>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</si>
  <si>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</si>
  <si>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</si>
  <si>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</si>
  <si>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</si>
  <si>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</si>
  <si>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</si>
  <si>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</si>
  <si>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</si>
  <si>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</si>
  <si>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</si>
  <si>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</si>
  <si>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</si>
  <si>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</si>
  <si>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</si>
  <si>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</si>
  <si>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</si>
  <si>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</si>
  <si>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</si>
  <si>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</si>
  <si>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</si>
  <si>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</si>
  <si>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</si>
  <si>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</si>
  <si>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</si>
  <si>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</si>
  <si>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</si>
  <si>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</si>
  <si>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</si>
  <si>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</si>
  <si>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</si>
  <si>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</si>
  <si>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</si>
  <si>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</si>
  <si>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</si>
  <si>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</si>
  <si>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</si>
  <si>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</si>
  <si>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</si>
  <si>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</si>
  <si>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</si>
  <si>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</si>
  <si>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</si>
  <si>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</si>
  <si>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</si>
  <si>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</si>
  <si>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</si>
  <si>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</si>
  <si>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</si>
  <si>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</si>
  <si>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</si>
  <si>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</si>
  <si>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</si>
  <si>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</si>
  <si>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</si>
  <si>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</si>
  <si>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</si>
  <si>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</si>
  <si>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</si>
  <si>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</si>
  <si>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</si>
  <si>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</si>
  <si>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</si>
  <si>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</si>
  <si>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</si>
  <si>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</si>
  <si>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</si>
  <si>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</si>
  <si>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</si>
  <si>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</si>
  <si>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</si>
  <si>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</si>
  <si>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</si>
  <si>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</si>
  <si>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</si>
  <si>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</si>
  <si>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</si>
  <si>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</si>
  <si>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</si>
  <si>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</si>
  <si>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</si>
  <si>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</si>
  <si>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</si>
  <si>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</si>
  <si>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</si>
  <si>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</si>
  <si>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</si>
  <si>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</si>
  <si>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</si>
  <si>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</si>
  <si>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</si>
  <si>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</si>
  <si>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</si>
  <si>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</si>
  <si>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</si>
  <si>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</si>
  <si>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</si>
  <si>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</si>
  <si>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</si>
  <si>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</si>
  <si>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</si>
  <si>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</si>
  <si>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</si>
  <si>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</si>
  <si>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</si>
  <si>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</si>
  <si>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</si>
  <si>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</si>
  <si>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</si>
  <si>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</si>
  <si>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</si>
  <si>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</si>
  <si>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</si>
  <si>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</si>
  <si>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</si>
  <si>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</si>
  <si>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</si>
  <si>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</si>
  <si>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</si>
  <si>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</si>
  <si>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</si>
  <si>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</si>
  <si>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</si>
  <si>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</si>
  <si>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</si>
  <si>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</si>
  <si>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</si>
  <si>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</si>
  <si>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</si>
  <si>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</si>
  <si>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</si>
  <si>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</si>
  <si>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</si>
  <si>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</si>
  <si>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</si>
  <si>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</si>
  <si>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</si>
  <si>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</si>
  <si>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</si>
  <si>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</si>
  <si>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</si>
  <si>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</si>
  <si>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</si>
  <si>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</si>
  <si>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</si>
  <si>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</si>
  <si>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</si>
  <si>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</si>
  <si>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</si>
  <si>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</si>
  <si>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</si>
  <si>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</si>
  <si>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</si>
  <si>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</si>
  <si>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</si>
  <si>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</si>
  <si>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</si>
  <si>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</si>
  <si>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</si>
  <si>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</si>
  <si>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</si>
  <si>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</si>
  <si>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</si>
  <si>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</si>
  <si>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</si>
  <si>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</si>
  <si>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</si>
  <si>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</si>
  <si>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</si>
  <si>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</si>
  <si>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</si>
  <si>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</si>
  <si>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</si>
  <si>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</si>
  <si>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</si>
  <si>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</si>
  <si>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</si>
  <si>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</si>
  <si>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</si>
  <si>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</si>
  <si>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</si>
  <si>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</si>
  <si>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</si>
  <si>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</si>
  <si>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</si>
  <si>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</si>
  <si>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</si>
  <si>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</si>
  <si>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</si>
  <si>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</si>
  <si>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</si>
  <si>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</si>
  <si>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</si>
  <si>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</si>
  <si>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</si>
  <si>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</si>
  <si>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</si>
  <si>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</si>
  <si>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</si>
  <si>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</si>
  <si>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</si>
  <si>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</si>
  <si>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</si>
  <si>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</si>
  <si>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</si>
  <si>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</si>
  <si>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</si>
  <si>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</si>
  <si>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</si>
  <si>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</si>
  <si>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</si>
  <si>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</si>
  <si>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</si>
  <si>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</si>
  <si>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</si>
  <si>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</si>
  <si>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</si>
  <si>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</si>
  <si>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</si>
  <si>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</si>
  <si>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</si>
  <si>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</si>
  <si>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</si>
  <si>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</si>
  <si>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</si>
  <si>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</si>
  <si>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</si>
  <si>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</si>
  <si>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</si>
  <si>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</si>
  <si>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</si>
  <si>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</si>
  <si>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</si>
  <si>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</si>
  <si>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</si>
  <si>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</si>
  <si>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</si>
  <si>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</si>
  <si>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</si>
  <si>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</si>
  <si>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</si>
  <si>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</si>
  <si>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</si>
  <si>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</si>
  <si>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</si>
  <si>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</si>
  <si>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</si>
  <si>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</si>
  <si>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</si>
  <si>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</si>
  <si>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</si>
  <si>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</si>
  <si>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</si>
  <si>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</si>
  <si>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</si>
  <si>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</si>
  <si>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</si>
  <si>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</si>
  <si>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</si>
  <si>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</si>
  <si>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</si>
  <si>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</si>
  <si>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</si>
  <si>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</si>
  <si>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</si>
  <si>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</si>
  <si>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</si>
  <si>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</si>
  <si>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</si>
  <si>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</si>
  <si>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</si>
  <si>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</si>
  <si>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</si>
  <si>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</si>
  <si>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</si>
  <si>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</si>
  <si>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</si>
  <si>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</si>
  <si>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</si>
  <si>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</si>
  <si>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</si>
  <si>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</si>
  <si>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</si>
  <si>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</si>
  <si>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</si>
  <si>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</si>
  <si>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</si>
  <si>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</si>
  <si>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</si>
  <si>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</si>
  <si>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</si>
  <si>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</si>
  <si>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</si>
  <si>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</si>
  <si>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</si>
  <si>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</si>
  <si>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</si>
  <si>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</si>
  <si>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</si>
  <si>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</si>
  <si>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</si>
  <si>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</si>
  <si>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</si>
  <si>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</si>
  <si>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</si>
  <si>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</si>
  <si>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</si>
  <si>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</si>
  <si>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</si>
  <si>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</si>
  <si>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</si>
  <si>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</si>
  <si>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</si>
  <si>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</si>
  <si>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</si>
  <si>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</si>
  <si>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</si>
  <si>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</si>
  <si>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</si>
  <si>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</si>
  <si>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</si>
  <si>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</si>
  <si>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</si>
  <si>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</si>
  <si>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</si>
  <si>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</si>
  <si>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</si>
  <si>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</si>
  <si>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</si>
  <si>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</si>
  <si>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</si>
  <si>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</si>
  <si>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</si>
  <si>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</si>
  <si>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</si>
  <si>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</si>
  <si>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</si>
  <si>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</si>
  <si>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</si>
  <si>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</si>
  <si>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</si>
  <si>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</si>
  <si>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</si>
  <si>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</si>
  <si>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</si>
  <si>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</si>
  <si>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</si>
  <si>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</si>
  <si>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</si>
  <si>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</si>
  <si>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</si>
  <si>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</si>
  <si>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</si>
  <si>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</si>
  <si>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</si>
  <si>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</si>
  <si>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</si>
  <si>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</si>
  <si>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</si>
  <si>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</si>
  <si>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</si>
  <si>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</si>
  <si>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</si>
  <si>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</si>
  <si>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</si>
  <si>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</si>
  <si>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</si>
  <si>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</si>
  <si>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</si>
  <si>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</si>
  <si>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</si>
  <si>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</si>
  <si>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</si>
  <si>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</si>
  <si>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</si>
  <si>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</si>
  <si>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</si>
  <si>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</si>
  <si>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</si>
  <si>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</si>
  <si>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</si>
  <si>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</si>
  <si>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</si>
  <si>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</si>
  <si>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</si>
  <si>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</si>
  <si>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</si>
  <si>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</si>
  <si>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</si>
  <si>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</si>
  <si>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</si>
  <si>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</si>
  <si>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</si>
  <si>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</si>
  <si>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</si>
  <si>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</si>
  <si>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</si>
  <si>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</si>
  <si>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</si>
  <si>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</si>
  <si>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</si>
  <si>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</si>
  <si>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</si>
  <si>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</si>
  <si>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</si>
  <si>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</si>
  <si>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</si>
  <si>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</si>
  <si>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</si>
  <si>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</si>
  <si>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</si>
  <si>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</si>
  <si>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</si>
  <si>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</si>
  <si>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</si>
  <si>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</si>
  <si>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</si>
  <si>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</si>
  <si>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</si>
  <si>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</si>
  <si>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</si>
  <si>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</si>
  <si>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</si>
  <si>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</si>
  <si>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</si>
  <si>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</si>
  <si>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</si>
  <si>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</si>
  <si>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</si>
  <si>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</si>
  <si>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</si>
  <si>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</si>
  <si>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</si>
  <si>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</si>
  <si>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</si>
  <si>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</si>
  <si>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</si>
  <si>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</si>
  <si>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</si>
  <si>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</si>
  <si>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</si>
  <si>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</si>
  <si>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</si>
  <si>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</si>
  <si>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</si>
  <si>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</si>
  <si>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</si>
  <si>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</si>
  <si>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</si>
  <si>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</si>
  <si>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</si>
  <si>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</si>
  <si>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</si>
  <si>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</si>
  <si>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</si>
  <si>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</si>
  <si>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</si>
  <si>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</si>
  <si>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</si>
  <si>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</si>
  <si>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</si>
  <si>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</si>
  <si>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</si>
  <si>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</si>
  <si>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</si>
  <si>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</si>
  <si>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</si>
  <si>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</si>
  <si>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</si>
  <si>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</si>
  <si>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</si>
  <si>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</si>
  <si>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</si>
  <si>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</si>
  <si>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</si>
  <si>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</si>
  <si>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</si>
  <si>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</si>
  <si>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</si>
  <si>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</si>
  <si>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</si>
  <si>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</si>
  <si>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</si>
  <si>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</si>
  <si>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</si>
  <si>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</si>
  <si>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</si>
  <si>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</si>
  <si>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</si>
  <si>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</si>
  <si>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</si>
  <si>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</si>
  <si>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</si>
  <si>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</si>
  <si>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</si>
  <si>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</si>
  <si>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</si>
  <si>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</si>
  <si>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</si>
  <si>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</si>
  <si>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</si>
  <si>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</si>
  <si>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</si>
  <si>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</si>
  <si>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</si>
  <si>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</si>
  <si>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</si>
  <si>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</si>
  <si>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</si>
  <si>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</si>
  <si>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</si>
  <si>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</si>
  <si>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</si>
  <si>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</si>
  <si>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</si>
  <si>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</si>
  <si>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</si>
  <si>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</si>
  <si>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</si>
  <si>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</si>
  <si>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</si>
  <si>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</si>
  <si>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</si>
  <si>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</si>
  <si>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</si>
  <si>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</si>
  <si>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</si>
  <si>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</si>
  <si>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</si>
  <si>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</si>
  <si>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</si>
  <si>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</si>
  <si>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</si>
  <si>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</si>
  <si>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</si>
  <si>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</si>
  <si>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</si>
  <si>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</si>
  <si>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</si>
  <si>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</si>
  <si>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</si>
  <si>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</si>
  <si>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</si>
  <si>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</si>
  <si>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</si>
  <si>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</si>
  <si>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</si>
  <si>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</si>
  <si>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</si>
  <si>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</si>
  <si>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</si>
  <si>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</si>
  <si>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</si>
  <si>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</si>
  <si>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</si>
  <si>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</si>
  <si>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</si>
  <si>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</si>
  <si>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</si>
  <si>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</si>
  <si>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</si>
  <si>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</si>
  <si>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</si>
  <si>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</si>
  <si>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</si>
  <si>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</si>
  <si>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</si>
  <si>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</si>
  <si>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</si>
  <si>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</si>
  <si>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</si>
  <si>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</si>
  <si>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</si>
  <si>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</si>
  <si>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</si>
  <si>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</si>
  <si>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</si>
  <si>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</si>
  <si>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</si>
  <si>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</si>
  <si>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</si>
  <si>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</si>
  <si>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</si>
  <si>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</si>
  <si>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</si>
  <si>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</si>
  <si>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</si>
  <si>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</si>
  <si>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</si>
  <si>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</si>
  <si>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</si>
  <si>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</si>
  <si>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</si>
  <si>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</si>
  <si>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</si>
  <si>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</si>
  <si>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</si>
  <si>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</si>
  <si>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</si>
  <si>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</si>
  <si>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</si>
  <si>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</si>
  <si>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</si>
  <si>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</si>
  <si>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</si>
  <si>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</si>
  <si>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</si>
  <si>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</si>
  <si>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</si>
  <si>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</si>
  <si>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</si>
  <si>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</si>
  <si>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</si>
  <si>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</si>
  <si>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</si>
  <si>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</si>
  <si>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</si>
  <si>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</si>
  <si>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</si>
  <si>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</si>
  <si>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</si>
  <si>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</si>
  <si>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</si>
  <si>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</si>
  <si>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</si>
  <si>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</si>
  <si>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</si>
  <si>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</si>
  <si>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</si>
  <si>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</si>
  <si>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</si>
  <si>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</si>
  <si>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</si>
  <si>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</si>
  <si>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</si>
  <si>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</si>
  <si>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</si>
  <si>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</si>
  <si>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</si>
  <si>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</si>
  <si>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</si>
  <si>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</si>
  <si>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</si>
  <si>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</si>
  <si>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</si>
  <si>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</si>
  <si>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</si>
  <si>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</si>
  <si>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</si>
  <si>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</si>
  <si>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</si>
  <si>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</si>
  <si>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</si>
  <si>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</si>
  <si>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</si>
  <si>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</si>
  <si>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</si>
  <si>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</si>
  <si>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</si>
  <si>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</si>
  <si>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</si>
  <si>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</si>
  <si>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</si>
  <si>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</si>
  <si>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</si>
  <si>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</si>
  <si>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</si>
  <si>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</si>
  <si>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</si>
  <si>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</si>
  <si>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</si>
  <si>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</si>
  <si>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</si>
  <si>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</si>
  <si>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</si>
  <si>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</si>
  <si>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</si>
  <si>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</si>
  <si>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</si>
  <si>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</si>
  <si>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</si>
  <si>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</si>
  <si>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</si>
  <si>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</si>
  <si>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</si>
  <si>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</si>
  <si>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</si>
  <si>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</si>
  <si>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</si>
  <si>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</si>
  <si>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</si>
  <si>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</si>
  <si>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</si>
  <si>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</si>
  <si>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</si>
  <si>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</si>
  <si>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</si>
  <si>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</si>
  <si>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</si>
  <si>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</si>
  <si>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</si>
  <si>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</si>
  <si>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</si>
  <si>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</si>
  <si>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</si>
  <si>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</si>
  <si>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</si>
  <si>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</si>
  <si>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</si>
  <si>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</si>
  <si>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</si>
  <si>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</si>
  <si>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</si>
  <si>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</si>
  <si>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</si>
  <si>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</si>
  <si>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</si>
  <si>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</si>
  <si>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</si>
  <si>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</si>
  <si>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</si>
  <si>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</si>
  <si>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</si>
  <si>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</si>
  <si>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</si>
  <si>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</si>
  <si>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</si>
  <si>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</si>
  <si>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</si>
  <si>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</si>
  <si>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</si>
  <si>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</si>
  <si>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</si>
  <si>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</si>
  <si>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</si>
  <si>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</si>
  <si>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</si>
  <si>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</si>
  <si>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</si>
  <si>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</si>
  <si>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</si>
  <si>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</si>
  <si>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</si>
  <si>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</si>
  <si>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</si>
  <si>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</si>
  <si>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</si>
  <si>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</si>
  <si>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</si>
  <si>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</si>
  <si>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</si>
  <si>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</si>
  <si>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</si>
  <si>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</si>
  <si>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</si>
  <si>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</si>
  <si>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</si>
  <si>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</si>
  <si>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</si>
  <si>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</si>
  <si>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</si>
  <si>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</si>
  <si>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</si>
  <si>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</si>
  <si>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</si>
  <si>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</si>
  <si>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</si>
  <si>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</si>
  <si>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</si>
  <si>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</si>
  <si>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</si>
  <si>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</si>
  <si>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</si>
  <si>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</si>
  <si>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</si>
  <si>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</si>
  <si>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</si>
  <si>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</si>
  <si>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</si>
  <si>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</si>
  <si>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</si>
  <si>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</si>
  <si>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</si>
  <si>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</si>
  <si>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</si>
  <si>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</si>
  <si>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</si>
  <si>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</si>
  <si>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</si>
  <si>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</si>
  <si>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</si>
  <si>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</si>
  <si>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</si>
  <si>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</si>
  <si>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</si>
  <si>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</si>
  <si>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</si>
  <si>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</si>
  <si>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</si>
  <si>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</si>
  <si>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</si>
  <si>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</si>
  <si>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</si>
  <si>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</si>
  <si>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</si>
  <si>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</si>
  <si>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</si>
  <si>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</si>
  <si>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</si>
  <si>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</si>
  <si>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</si>
  <si>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</si>
  <si>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</si>
  <si>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</si>
  <si>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</si>
  <si>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</si>
  <si>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</si>
  <si>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</si>
  <si>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</si>
  <si>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</si>
  <si>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</si>
  <si>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</si>
  <si>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</si>
  <si>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</si>
  <si>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</si>
  <si>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</si>
  <si>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</si>
  <si>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</si>
  <si>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</si>
  <si>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</si>
  <si>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</si>
  <si>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</si>
  <si>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</si>
  <si>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</si>
  <si>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</si>
  <si>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</si>
  <si>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</si>
  <si>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</si>
  <si>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</si>
  <si>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</si>
  <si>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</si>
  <si>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</si>
  <si>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</si>
  <si>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</si>
  <si>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</si>
  <si>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</si>
  <si>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</si>
  <si>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</si>
  <si>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</si>
  <si>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</si>
  <si>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</si>
  <si>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</si>
  <si>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</si>
  <si>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</si>
  <si>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</si>
  <si>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</si>
  <si>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</si>
  <si>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</si>
  <si>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</si>
  <si>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</si>
  <si>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</si>
  <si>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</si>
  <si>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</si>
  <si>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</si>
  <si>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</si>
  <si>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</si>
  <si>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</si>
  <si>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</si>
  <si>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</si>
  <si>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</si>
  <si>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</si>
  <si>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</si>
  <si>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</si>
  <si>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</si>
  <si>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</si>
  <si>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</si>
  <si>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</si>
  <si>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</si>
  <si>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</si>
  <si>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</si>
  <si>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</si>
  <si>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</si>
  <si>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</si>
  <si>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</si>
  <si>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</si>
  <si>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</si>
  <si>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</si>
  <si>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</si>
  <si>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</si>
  <si>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</si>
  <si>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</si>
  <si>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</si>
  <si>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</si>
  <si>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</si>
  <si>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</si>
  <si>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</si>
  <si>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</si>
  <si>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</si>
  <si>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</si>
  <si>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</si>
  <si>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</si>
  <si>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</si>
  <si>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</si>
  <si>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</si>
  <si>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</si>
  <si>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</si>
  <si>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</si>
  <si>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</si>
  <si>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</si>
  <si>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</si>
  <si>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</si>
  <si>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</si>
  <si>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</si>
  <si>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</si>
  <si>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</si>
  <si>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</si>
  <si>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</si>
  <si>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</si>
  <si>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</si>
  <si>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</si>
  <si>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</si>
  <si>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</si>
  <si>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</si>
  <si>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</si>
  <si>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</si>
  <si>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</si>
  <si>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</si>
  <si>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</si>
  <si>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</si>
  <si>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</si>
  <si>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</si>
  <si>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</si>
  <si>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</si>
  <si>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</si>
  <si>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</si>
  <si>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</si>
  <si>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</si>
  <si>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</si>
  <si>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</si>
  <si>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</si>
  <si>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</si>
  <si>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</si>
  <si>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</si>
  <si>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</si>
  <si>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</si>
  <si>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</si>
  <si>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</si>
  <si>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</si>
  <si>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</si>
  <si>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</si>
  <si>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</si>
  <si>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</si>
  <si>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</si>
  <si>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</si>
  <si>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</si>
  <si>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</si>
  <si>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</si>
  <si>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</si>
  <si>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</si>
  <si>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</si>
  <si>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</si>
  <si>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</si>
  <si>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</si>
  <si>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</si>
  <si>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</si>
  <si>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</si>
  <si>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</si>
  <si>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</si>
  <si>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</si>
  <si>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</si>
  <si>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</si>
  <si>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</si>
  <si>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</si>
  <si>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</si>
  <si>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</si>
  <si>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</si>
  <si>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</si>
  <si>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</si>
  <si>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</si>
  <si>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</si>
  <si>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</si>
  <si>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</si>
  <si>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</si>
  <si>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</si>
  <si>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</si>
  <si>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</si>
  <si>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</si>
  <si>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</si>
  <si>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</si>
  <si>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</si>
  <si>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</si>
  <si>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</si>
  <si>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</si>
  <si>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</si>
  <si>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</si>
  <si>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</si>
  <si>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</si>
  <si>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</si>
  <si>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</si>
  <si>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</si>
  <si>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</si>
  <si>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</si>
  <si>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</si>
  <si>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</si>
  <si>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</si>
  <si>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</si>
  <si>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</si>
  <si>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</si>
  <si>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</si>
  <si>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</si>
  <si>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</si>
  <si>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</si>
  <si>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</si>
  <si>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</si>
  <si>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</si>
  <si>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</si>
  <si>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</si>
  <si>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</si>
  <si>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</si>
  <si>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</si>
  <si>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</si>
  <si>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</si>
  <si>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</si>
  <si>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</si>
  <si>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</si>
  <si>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</si>
  <si>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</si>
  <si>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</si>
  <si>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</si>
  <si>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</si>
  <si>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</si>
  <si>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</si>
  <si>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</si>
  <si>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</si>
  <si>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</si>
  <si>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</si>
  <si>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</si>
  <si>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</si>
  <si>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</si>
  <si>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</si>
  <si>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</si>
  <si>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</si>
  <si>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</si>
  <si>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</si>
  <si>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</si>
  <si>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</si>
  <si>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</si>
  <si>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</si>
  <si>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</si>
  <si>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</si>
  <si>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</si>
  <si>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</si>
  <si>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</si>
  <si>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</si>
  <si>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</si>
  <si>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</si>
  <si>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</si>
  <si>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</si>
  <si>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</si>
  <si>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</si>
  <si>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</si>
  <si>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</si>
  <si>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</si>
  <si>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</si>
  <si>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</si>
  <si>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</si>
  <si>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</si>
  <si>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</si>
  <si>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</si>
  <si>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</si>
  <si>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</si>
  <si>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</si>
  <si>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</si>
  <si>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</si>
  <si>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</si>
  <si>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</si>
  <si>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</si>
  <si>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</si>
  <si>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</si>
  <si>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</si>
  <si>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</si>
  <si>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</si>
  <si>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</si>
  <si>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</si>
  <si>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</si>
  <si>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</si>
  <si>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</si>
  <si>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</si>
  <si>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</si>
  <si>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</si>
  <si>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</si>
  <si>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</si>
  <si>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</si>
  <si>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</si>
  <si>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</si>
  <si>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</si>
  <si>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</si>
  <si>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</si>
  <si>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</si>
  <si>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</si>
  <si>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</si>
  <si>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</si>
  <si>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</si>
  <si>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</si>
  <si>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</si>
  <si>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</si>
  <si>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</si>
  <si>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</si>
  <si>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</si>
  <si>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</si>
  <si>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</si>
  <si>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</si>
  <si>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</si>
  <si>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</si>
  <si>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</si>
  <si>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</si>
  <si>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</si>
  <si>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</si>
  <si>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</si>
  <si>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</si>
  <si>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</si>
  <si>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</si>
  <si>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</si>
  <si>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</si>
  <si>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</si>
  <si>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</si>
  <si>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</si>
  <si>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</si>
  <si>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</si>
  <si>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</si>
  <si>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</si>
  <si>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</si>
  <si>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</si>
  <si>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</si>
  <si>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</si>
  <si>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</si>
  <si>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</si>
  <si>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</si>
  <si>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</si>
  <si>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</si>
  <si>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</si>
  <si>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</si>
  <si>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</si>
  <si>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</si>
  <si>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</si>
  <si>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</si>
  <si>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</si>
  <si>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</si>
  <si>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</si>
  <si>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</si>
  <si>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</si>
  <si>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</si>
  <si>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</si>
  <si>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</si>
  <si>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</si>
  <si>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</si>
  <si>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</si>
  <si>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</si>
  <si>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</si>
  <si>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</si>
  <si>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</si>
  <si>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</si>
  <si>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</si>
  <si>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</si>
  <si>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</si>
  <si>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</si>
  <si>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</si>
  <si>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</si>
  <si>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</si>
  <si>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</si>
  <si>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</si>
  <si>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</si>
  <si>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</si>
  <si>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</si>
  <si>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</si>
  <si>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</si>
  <si>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</si>
  <si>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</si>
  <si>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</si>
  <si>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</si>
  <si>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</si>
  <si>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</si>
  <si>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</si>
  <si>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</si>
  <si>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</si>
  <si>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</si>
  <si>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</si>
  <si>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</si>
  <si>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</si>
  <si>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</si>
  <si>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</si>
  <si>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</si>
  <si>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</si>
  <si>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</si>
  <si>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</si>
  <si>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</si>
  <si>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</si>
  <si>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</si>
  <si>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</si>
  <si>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</si>
  <si>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</si>
  <si>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</si>
  <si>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</si>
  <si>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</si>
  <si>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</si>
  <si>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</si>
  <si>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</si>
  <si>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</si>
  <si>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</si>
  <si>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</si>
  <si>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</si>
  <si>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</si>
  <si>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</si>
  <si>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</si>
  <si>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</si>
  <si>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</si>
  <si>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</si>
  <si>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</si>
  <si>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</si>
  <si>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</si>
  <si>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</si>
  <si>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</si>
  <si>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</si>
  <si>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</si>
  <si>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</si>
  <si>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</si>
  <si>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</si>
  <si>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</si>
  <si>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</si>
  <si>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</si>
  <si>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</si>
  <si>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</si>
  <si>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</si>
  <si>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</si>
  <si>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</si>
  <si>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</si>
  <si>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</si>
  <si>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</si>
  <si>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</si>
  <si>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</si>
  <si>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</si>
  <si>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</si>
  <si>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</si>
  <si>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</si>
  <si>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</si>
  <si>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</si>
  <si>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</si>
  <si>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</si>
  <si>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</si>
  <si>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</si>
  <si>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</si>
  <si>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</si>
  <si>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</si>
  <si>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</si>
  <si>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</si>
  <si>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</si>
  <si>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</si>
  <si>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</si>
  <si>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</si>
  <si>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</si>
  <si>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</si>
  <si>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</si>
  <si>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</si>
  <si>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</si>
  <si>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</si>
  <si>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</si>
  <si>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</si>
  <si>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</si>
  <si>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</si>
  <si>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</si>
  <si>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</si>
  <si>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</si>
  <si>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</si>
  <si>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</si>
  <si>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</si>
  <si>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</si>
  <si>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</si>
  <si>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</si>
  <si>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</si>
  <si>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</si>
  <si>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</si>
  <si>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</si>
  <si>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</si>
  <si>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</si>
  <si>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</si>
  <si>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</si>
  <si>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</si>
  <si>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</si>
  <si>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</si>
  <si>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</si>
  <si>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</si>
  <si>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</si>
  <si>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</si>
  <si>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</si>
  <si>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</si>
  <si>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</si>
  <si>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</si>
  <si>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</si>
  <si>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</si>
  <si>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</si>
  <si>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</si>
  <si>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</si>
  <si>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</si>
  <si>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</si>
  <si>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</si>
  <si>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</si>
  <si>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</si>
  <si>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</si>
  <si>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</si>
  <si>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</si>
  <si>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</si>
  <si>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</si>
  <si>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</si>
  <si>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</si>
  <si>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</si>
  <si>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</si>
  <si>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</si>
  <si>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</si>
  <si>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</si>
  <si>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</si>
  <si>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</si>
  <si>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</si>
  <si>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</si>
  <si>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</si>
  <si>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</si>
  <si>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</si>
  <si>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</si>
  <si>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</si>
  <si>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</si>
  <si>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</si>
  <si>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</si>
  <si>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</si>
  <si>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</si>
  <si>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</si>
  <si>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</si>
  <si>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</si>
  <si>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</si>
  <si>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</si>
  <si>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</si>
  <si>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</si>
  <si>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</si>
  <si>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</si>
  <si>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</si>
  <si>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</si>
  <si>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</si>
  <si>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</si>
  <si>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</si>
  <si>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</si>
  <si>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</si>
  <si>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</si>
  <si>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</si>
  <si>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</si>
  <si>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</si>
  <si>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</si>
  <si>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</si>
  <si>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</si>
  <si>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</si>
  <si>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</si>
  <si>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</si>
  <si>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</si>
  <si>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</si>
  <si>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</si>
  <si>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</si>
  <si>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</si>
  <si>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</si>
  <si>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</si>
  <si>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</si>
  <si>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</si>
  <si>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</si>
  <si>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</si>
  <si>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</si>
  <si>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</si>
  <si>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</si>
  <si>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</si>
  <si>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</si>
  <si>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</si>
  <si>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</si>
  <si>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</si>
  <si>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</si>
  <si>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</si>
  <si>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</si>
  <si>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</si>
  <si>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</si>
  <si>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</si>
  <si>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</si>
  <si>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</si>
  <si>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</si>
  <si>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</si>
  <si>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</si>
  <si>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</si>
  <si>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</si>
  <si>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</si>
  <si>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</si>
  <si>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</si>
  <si>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</si>
  <si>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</si>
  <si>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</si>
  <si>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</si>
  <si>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</si>
  <si>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</si>
  <si>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</si>
  <si>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</si>
  <si>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</si>
  <si>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</si>
  <si>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</si>
  <si>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</si>
  <si>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</si>
  <si>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</si>
  <si>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</si>
  <si>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</si>
  <si>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</si>
  <si>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</si>
  <si>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</si>
  <si>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</si>
  <si>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</si>
  <si>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</si>
  <si>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</si>
  <si>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</si>
  <si>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</si>
  <si>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</si>
  <si>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</si>
  <si>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</si>
  <si>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</si>
  <si>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</si>
  <si>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</si>
  <si>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</si>
  <si>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</si>
  <si>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</si>
  <si>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</si>
  <si>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</si>
  <si>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</si>
  <si>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</si>
  <si>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</si>
  <si>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</si>
  <si>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</si>
  <si>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</si>
  <si>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</si>
  <si>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</si>
  <si>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</si>
  <si>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</si>
  <si>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</si>
  <si>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</si>
  <si>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</si>
  <si>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</si>
  <si>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</si>
  <si>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</si>
  <si>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</si>
  <si>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</si>
  <si>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</si>
  <si>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</si>
  <si>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</si>
  <si>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</si>
  <si>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</si>
  <si>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</si>
  <si>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</si>
  <si>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</si>
  <si>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</si>
  <si>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</si>
  <si>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</si>
  <si>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</si>
  <si>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</si>
  <si>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</si>
  <si>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</si>
  <si>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</si>
  <si>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</si>
  <si>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</si>
  <si>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</si>
  <si>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</si>
  <si>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</si>
  <si>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</si>
  <si>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</si>
  <si>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</si>
  <si>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</si>
  <si>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</si>
  <si>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</si>
  <si>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</si>
  <si>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</si>
  <si>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</si>
  <si>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</si>
  <si>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</si>
  <si>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</si>
  <si>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</si>
  <si>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</si>
  <si>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</si>
  <si>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</si>
  <si>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</si>
  <si>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</si>
  <si>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</si>
  <si>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</si>
  <si>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</si>
  <si>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</si>
  <si>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</si>
  <si>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</si>
  <si>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</si>
  <si>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</si>
  <si>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</si>
  <si>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</si>
  <si>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</si>
  <si>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</si>
  <si>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</si>
  <si>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</si>
  <si>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</si>
  <si>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</si>
  <si>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</si>
  <si>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</si>
  <si>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</si>
  <si>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</si>
  <si>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</si>
  <si>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</si>
  <si>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</si>
  <si>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</si>
  <si>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</si>
  <si>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</si>
  <si>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</si>
  <si>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</si>
  <si>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</si>
  <si>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</si>
  <si>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</si>
  <si>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</si>
  <si>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</si>
  <si>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</si>
  <si>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</si>
  <si>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</si>
  <si>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</si>
  <si>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</si>
  <si>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</si>
  <si>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</si>
  <si>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</si>
  <si>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</si>
  <si>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</si>
  <si>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</si>
  <si>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</si>
  <si>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</si>
  <si>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</si>
  <si>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</si>
  <si>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</si>
  <si>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</si>
  <si>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</si>
  <si>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</si>
  <si>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</si>
  <si>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</si>
  <si>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</si>
  <si>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</si>
  <si>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</si>
  <si>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</si>
  <si>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</si>
  <si>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</si>
  <si>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</si>
  <si>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</si>
  <si>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</si>
  <si>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</si>
  <si>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</si>
  <si>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</si>
  <si>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</si>
  <si>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</si>
  <si>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</si>
  <si>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</si>
  <si>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</si>
  <si>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</si>
  <si>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</si>
  <si>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</si>
  <si>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</si>
  <si>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</si>
  <si>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</si>
  <si>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</si>
  <si>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</si>
  <si>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</si>
  <si>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</si>
  <si>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</si>
  <si>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</si>
  <si>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</si>
  <si>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</si>
  <si>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</si>
  <si>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</si>
  <si>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</si>
  <si>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</si>
  <si>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</si>
  <si>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</si>
  <si>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</si>
  <si>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</si>
  <si>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</si>
  <si>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</si>
  <si>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</si>
  <si>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</si>
  <si>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</si>
  <si>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</si>
  <si>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</si>
  <si>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</si>
  <si>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</si>
  <si>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</si>
  <si>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</si>
  <si>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</si>
  <si>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</si>
  <si>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</si>
  <si>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</si>
  <si>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</si>
  <si>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</si>
  <si>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</si>
  <si>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</si>
  <si>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</si>
  <si>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</si>
  <si>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</si>
  <si>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</si>
  <si>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</si>
  <si>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</si>
  <si>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</si>
  <si>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</si>
  <si>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</si>
  <si>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</si>
  <si>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</si>
  <si>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</si>
  <si>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</si>
  <si>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</si>
  <si>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</si>
  <si>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</si>
  <si>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</si>
  <si>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</si>
  <si>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</si>
  <si>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</si>
  <si>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</si>
  <si>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</si>
  <si>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</si>
  <si>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</si>
  <si>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</si>
  <si>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</si>
  <si>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</si>
  <si>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</si>
  <si>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</si>
  <si>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</si>
  <si>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</si>
  <si>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</si>
  <si>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</si>
  <si>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</si>
  <si>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</si>
  <si>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</si>
  <si>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</si>
  <si>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</si>
  <si>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</si>
  <si>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</si>
  <si>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</si>
  <si>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</si>
  <si>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</si>
  <si>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</si>
  <si>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</si>
  <si>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</si>
  <si>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</si>
  <si>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</si>
  <si>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</si>
  <si>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</si>
  <si>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</si>
  <si>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</si>
  <si>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</si>
  <si>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</si>
  <si>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</si>
  <si>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</si>
  <si>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</si>
  <si>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</si>
  <si>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</si>
  <si>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</si>
  <si>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</si>
  <si>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</si>
  <si>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</si>
  <si>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</si>
  <si>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</si>
  <si>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</si>
  <si>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</si>
  <si>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</si>
  <si>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</si>
  <si>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</si>
  <si>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</si>
  <si>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</si>
  <si>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</si>
  <si>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</si>
  <si>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</si>
  <si>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</si>
  <si>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</si>
  <si>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</si>
  <si>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</si>
  <si>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</si>
  <si>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</si>
  <si>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</si>
  <si>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</si>
  <si>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</si>
  <si>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</si>
  <si>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</si>
  <si>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</si>
  <si>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</si>
  <si>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</si>
  <si>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</si>
  <si>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</si>
  <si>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</si>
  <si>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</si>
  <si>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</si>
  <si>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</si>
  <si>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</si>
  <si>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</si>
  <si>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</si>
  <si>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</si>
  <si>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</si>
  <si>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</si>
  <si>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</si>
  <si>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</si>
  <si>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</si>
  <si>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</si>
  <si>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</si>
  <si>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</si>
  <si>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</si>
  <si>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</si>
  <si>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</si>
  <si>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</si>
  <si>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</si>
  <si>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</si>
  <si>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</si>
  <si>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</si>
  <si>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</si>
  <si>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</si>
  <si>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</si>
  <si>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</si>
  <si>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</si>
  <si>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</si>
  <si>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</si>
  <si>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</si>
  <si>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</si>
  <si>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</si>
  <si>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</si>
  <si>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</si>
  <si>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</si>
  <si>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</si>
  <si>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</si>
  <si>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</si>
  <si>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</si>
  <si>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</si>
  <si>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</si>
  <si>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</si>
  <si>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</si>
  <si>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</si>
  <si>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</si>
  <si>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</si>
  <si>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</si>
  <si>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</si>
  <si>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</si>
  <si>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</si>
  <si>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</si>
  <si>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</si>
  <si>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</si>
  <si>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</si>
  <si>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</si>
  <si>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</si>
  <si>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</si>
  <si>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</si>
  <si>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</si>
  <si>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</si>
  <si>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</si>
  <si>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</si>
  <si>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</si>
  <si>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</si>
  <si>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</si>
  <si>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</si>
  <si>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</si>
  <si>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</si>
  <si>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</si>
  <si>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</si>
  <si>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</si>
  <si>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</si>
  <si>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</si>
  <si>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</si>
  <si>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</si>
  <si>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</si>
  <si>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</si>
  <si>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</si>
  <si>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</si>
  <si>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</si>
  <si>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</si>
  <si>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</si>
  <si>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</si>
  <si>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</si>
  <si>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</si>
  <si>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</si>
  <si>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</si>
  <si>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</si>
  <si>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</si>
  <si>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</si>
  <si>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</si>
  <si>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</si>
  <si>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</si>
  <si>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</si>
  <si>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</si>
  <si>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</si>
  <si>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</si>
  <si>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</si>
  <si>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</si>
  <si>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</si>
  <si>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</si>
  <si>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</si>
  <si>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</si>
  <si>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</si>
  <si>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</si>
  <si>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</si>
  <si>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</si>
  <si>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</si>
  <si>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</si>
  <si>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</si>
  <si>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</si>
  <si>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</si>
  <si>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</si>
  <si>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</si>
  <si>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</si>
  <si>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</si>
  <si>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</si>
  <si>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</si>
  <si>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</si>
  <si>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</si>
  <si>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</si>
  <si>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</si>
  <si>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</si>
  <si>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</si>
  <si>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</si>
  <si>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</si>
  <si>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</si>
  <si>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</si>
  <si>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</si>
  <si>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</si>
  <si>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</si>
  <si>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</si>
  <si>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</si>
  <si>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</si>
  <si>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</si>
  <si>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</si>
  <si>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</si>
  <si>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</si>
  <si>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</si>
  <si>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</si>
  <si>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</si>
  <si>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</si>
  <si>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</si>
  <si>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</si>
  <si>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</si>
  <si>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</si>
  <si>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</si>
  <si>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</si>
  <si>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</si>
  <si>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</si>
  <si>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</si>
  <si>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</si>
  <si>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</si>
  <si>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</si>
  <si>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</si>
  <si>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</si>
  <si>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</si>
  <si>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</si>
  <si>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</si>
  <si>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</si>
  <si>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</si>
  <si>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</si>
  <si>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</si>
  <si>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</si>
  <si>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</si>
  <si>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</si>
  <si>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</si>
  <si>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</si>
  <si>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</si>
  <si>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</si>
  <si>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</si>
  <si>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</si>
  <si>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</si>
  <si>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</si>
  <si>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</si>
  <si>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</si>
  <si>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</si>
  <si>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</si>
  <si>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</si>
  <si>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</si>
  <si>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</si>
  <si>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</si>
  <si>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</si>
  <si>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</si>
  <si>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</si>
  <si>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</si>
  <si>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</si>
  <si>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</si>
  <si>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</si>
  <si>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</si>
  <si>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</si>
  <si>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</si>
  <si>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</si>
  <si>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</si>
  <si>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</si>
  <si>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</si>
  <si>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</si>
  <si>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</si>
  <si>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</si>
  <si>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</si>
  <si>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</si>
  <si>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</si>
  <si>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</si>
  <si>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</si>
  <si>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</si>
  <si>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</si>
  <si>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</si>
  <si>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</si>
  <si>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</si>
  <si>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</si>
  <si>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</si>
  <si>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</si>
  <si>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</si>
  <si>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</si>
  <si>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</si>
  <si>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</si>
  <si>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</si>
  <si>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</si>
  <si>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</si>
  <si>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</si>
  <si>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</si>
  <si>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</si>
  <si>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</si>
  <si>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</si>
  <si>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</si>
  <si>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</si>
  <si>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</si>
  <si>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</si>
  <si>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</si>
  <si>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</si>
  <si>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</si>
  <si>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</si>
  <si>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</si>
  <si>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</si>
  <si>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</si>
  <si>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</si>
  <si>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</si>
  <si>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</si>
  <si>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</si>
  <si>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</si>
  <si>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</si>
  <si>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</si>
  <si>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</si>
  <si>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</si>
  <si>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</si>
  <si>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</si>
  <si>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</si>
  <si>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</si>
  <si>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</si>
  <si>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</si>
  <si>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</si>
  <si>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</si>
  <si>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</si>
  <si>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</si>
  <si>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</si>
  <si>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</si>
  <si>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</si>
  <si>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</si>
  <si>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</si>
  <si>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</si>
  <si>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</si>
  <si>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</si>
  <si>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</si>
  <si>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</si>
  <si>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</si>
  <si>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</si>
  <si>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</si>
  <si>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</si>
  <si>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</si>
  <si>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</si>
  <si>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</si>
  <si>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</si>
  <si>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</si>
  <si>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</si>
  <si>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</si>
  <si>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</si>
  <si>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</si>
  <si>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</si>
  <si>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</si>
  <si>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</si>
  <si>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</si>
  <si>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</si>
  <si>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</si>
  <si>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</si>
  <si>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</si>
  <si>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</si>
  <si>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</si>
  <si>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</si>
  <si>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</si>
  <si>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</si>
  <si>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</si>
  <si>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</si>
  <si>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</si>
  <si>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</si>
  <si>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</si>
  <si>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</si>
  <si>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</si>
  <si>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</si>
  <si>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</si>
  <si>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</si>
  <si>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</si>
  <si>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</si>
  <si>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</si>
  <si>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</si>
  <si>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</si>
  <si>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</si>
  <si>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</si>
  <si>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</si>
  <si>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</si>
  <si>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</si>
  <si>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</si>
  <si>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</si>
  <si>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</si>
  <si>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</si>
  <si>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</si>
  <si>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</si>
  <si>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</si>
  <si>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</si>
  <si>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</si>
  <si>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</si>
  <si>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</si>
  <si>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</si>
  <si>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</si>
  <si>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</si>
  <si>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</si>
  <si>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</si>
  <si>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</si>
  <si>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</si>
  <si>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</si>
  <si>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</si>
  <si>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</si>
  <si>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</si>
  <si>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</si>
  <si>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</si>
  <si>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</si>
  <si>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</si>
  <si>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</si>
  <si>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</si>
  <si>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</si>
  <si>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</si>
  <si>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</si>
  <si>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</si>
  <si>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</si>
  <si>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</si>
  <si>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</si>
  <si>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</si>
  <si>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</si>
  <si>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</si>
  <si>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</si>
  <si>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</si>
  <si>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</si>
  <si>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</si>
  <si>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</si>
  <si>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</si>
  <si>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</si>
  <si>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</si>
  <si>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</si>
  <si>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</si>
  <si>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</si>
  <si>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</si>
  <si>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</si>
  <si>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</si>
  <si>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</si>
  <si>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</si>
  <si>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</si>
  <si>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</si>
  <si>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</si>
  <si>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</si>
  <si>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</si>
  <si>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</si>
  <si>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</si>
  <si>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</si>
  <si>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</si>
  <si>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</si>
  <si>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</si>
  <si>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</si>
  <si>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</si>
  <si>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</si>
  <si>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</si>
  <si>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</si>
  <si>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</si>
  <si>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</si>
  <si>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</si>
  <si>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</si>
  <si>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</si>
  <si>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</si>
  <si>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</si>
  <si>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</si>
  <si>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</si>
  <si>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</si>
  <si>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</si>
  <si>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</si>
  <si>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</si>
  <si>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</si>
  <si>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</si>
  <si>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</si>
  <si>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</si>
  <si>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</si>
  <si>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</si>
  <si>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</si>
  <si>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</si>
  <si>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</si>
  <si>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</si>
  <si>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</si>
  <si>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</si>
  <si>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</si>
  <si>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</si>
  <si>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</si>
  <si>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</si>
  <si>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</si>
  <si>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</si>
  <si>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</si>
  <si>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</si>
  <si>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</si>
  <si>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</si>
  <si>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</si>
  <si>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</si>
  <si>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</si>
  <si>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</si>
  <si>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</si>
  <si>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</si>
  <si>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</si>
  <si>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</si>
  <si>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</si>
  <si>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</si>
  <si>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</si>
  <si>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</si>
  <si>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</si>
  <si>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</si>
  <si>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</si>
  <si>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</si>
  <si>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</si>
  <si>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</si>
  <si>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</si>
  <si>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</si>
  <si>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</si>
  <si>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</si>
  <si>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</si>
  <si>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</si>
  <si>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</si>
  <si>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</si>
  <si>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</si>
  <si>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</si>
  <si>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</si>
  <si>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</si>
  <si>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</si>
  <si>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</si>
  <si>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</si>
  <si>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</si>
  <si>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</si>
  <si>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</si>
  <si>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</si>
  <si>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</si>
  <si>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</si>
  <si>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</si>
  <si>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</si>
  <si>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</si>
  <si>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</si>
  <si>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</si>
  <si>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</si>
  <si>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</si>
  <si>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</si>
  <si>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</si>
  <si>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</si>
  <si>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</si>
  <si>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</si>
  <si>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</si>
  <si>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</si>
  <si>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</si>
  <si>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</si>
  <si>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</si>
  <si>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</si>
  <si>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</si>
  <si>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</si>
  <si>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</si>
  <si>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</si>
  <si>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</si>
  <si>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</si>
  <si>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</si>
  <si>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</si>
  <si>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</si>
  <si>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</si>
  <si>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</si>
  <si>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</si>
  <si>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</si>
  <si>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</si>
  <si>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</si>
  <si>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</si>
  <si>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</si>
  <si>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</si>
  <si>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</si>
  <si>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</si>
  <si>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</si>
  <si>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</si>
  <si>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</si>
  <si>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</si>
  <si>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</si>
  <si>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</si>
  <si>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</si>
  <si>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</si>
  <si>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</si>
  <si>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</si>
  <si>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</si>
  <si>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</si>
  <si>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</si>
  <si>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</si>
  <si>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</si>
  <si>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</si>
  <si>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</si>
  <si>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</si>
  <si>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</si>
  <si>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</si>
  <si>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</si>
  <si>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</si>
  <si>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</si>
  <si>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</si>
  <si>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</si>
  <si>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</si>
  <si>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</si>
  <si>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</si>
  <si>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</si>
  <si>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</si>
  <si>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</si>
  <si>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</si>
  <si>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</si>
  <si>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</si>
  <si>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</si>
  <si>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</si>
  <si>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</si>
  <si>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</si>
  <si>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</si>
  <si>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</si>
  <si>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</si>
  <si>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</si>
  <si>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</si>
  <si>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</si>
  <si>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</si>
  <si>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</si>
  <si>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</si>
  <si>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</si>
  <si>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</si>
  <si>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</si>
  <si>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</si>
  <si>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</si>
  <si>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</si>
  <si>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</si>
  <si>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</si>
  <si>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</si>
  <si>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</si>
  <si>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</si>
  <si>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</si>
  <si>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</si>
  <si>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</si>
  <si>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</si>
  <si>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</si>
  <si>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</si>
  <si>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</si>
  <si>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</si>
  <si>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</si>
  <si>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</si>
  <si>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</si>
  <si>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</si>
  <si>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</si>
  <si>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</si>
  <si>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</si>
  <si>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</si>
  <si>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</si>
  <si>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</si>
  <si>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</si>
  <si>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</si>
  <si>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</si>
  <si>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</si>
  <si>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</si>
  <si>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</si>
  <si>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</si>
  <si>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</si>
  <si>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</si>
  <si>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</si>
  <si>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</si>
  <si>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</si>
  <si>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</si>
  <si>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</si>
  <si>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</si>
  <si>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</si>
  <si>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</si>
  <si>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</si>
  <si>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</si>
  <si>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</si>
  <si>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</si>
  <si>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</si>
  <si>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</si>
  <si>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</si>
  <si>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</si>
  <si>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</si>
  <si>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</si>
  <si>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</si>
  <si>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</si>
  <si>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</si>
  <si>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</si>
  <si>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</si>
  <si>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</si>
  <si>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</si>
  <si>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</si>
  <si>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</si>
  <si>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</si>
  <si>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</si>
  <si>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</si>
  <si>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</si>
  <si>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</si>
  <si>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</si>
  <si>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</si>
  <si>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</si>
  <si>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</si>
  <si>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</si>
  <si>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</si>
  <si>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</si>
  <si>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</si>
  <si>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</si>
  <si>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</si>
  <si>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</si>
  <si>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</si>
  <si>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</si>
  <si>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</si>
  <si>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</si>
  <si>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</si>
  <si>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</si>
  <si>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</si>
  <si>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</si>
  <si>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</si>
  <si>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</si>
  <si>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</si>
  <si>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</si>
  <si>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</si>
  <si>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</si>
  <si>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</si>
  <si>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</si>
  <si>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</si>
  <si>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</si>
  <si>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</si>
  <si>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</si>
  <si>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</si>
  <si>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</si>
  <si>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</si>
  <si>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</si>
  <si>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</si>
  <si>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</si>
  <si>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</si>
  <si>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</si>
  <si>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</si>
  <si>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</si>
  <si>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</si>
  <si>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</si>
  <si>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</si>
  <si>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</si>
  <si>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</si>
  <si>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</si>
  <si>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</si>
  <si>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</si>
  <si>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</si>
  <si>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</si>
  <si>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</si>
  <si>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</si>
  <si>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</si>
  <si>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</si>
  <si>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</si>
  <si>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</si>
  <si>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</si>
  <si>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</si>
  <si>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</si>
  <si>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</si>
  <si>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</si>
  <si>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</si>
  <si>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</si>
  <si>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</si>
  <si>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</si>
  <si>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</si>
  <si>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</si>
  <si>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</si>
  <si>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</si>
  <si>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</si>
  <si>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</si>
  <si>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</si>
  <si>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</si>
  <si>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</si>
  <si>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</si>
  <si>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</si>
  <si>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</si>
  <si>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</si>
  <si>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</si>
  <si>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</si>
  <si>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</si>
  <si>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</si>
  <si>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</si>
  <si>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</si>
  <si>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</si>
  <si>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</si>
  <si>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</si>
  <si>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</si>
  <si>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</si>
  <si>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</si>
  <si>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</si>
  <si>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</si>
  <si>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</si>
  <si>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</si>
  <si>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</si>
  <si>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</si>
  <si>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</si>
  <si>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</si>
  <si>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</si>
  <si>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</si>
  <si>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</si>
  <si>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</si>
  <si>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</si>
  <si>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</si>
  <si>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</si>
  <si>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</si>
  <si>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</si>
  <si>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</si>
  <si>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</si>
  <si>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</si>
  <si>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</si>
  <si>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</si>
  <si>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</si>
  <si>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</si>
  <si>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</si>
  <si>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</si>
  <si>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</si>
  <si>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</si>
  <si>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</si>
  <si>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</si>
  <si>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</si>
  <si>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</si>
  <si>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</si>
  <si>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</si>
  <si>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</si>
  <si>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</si>
  <si>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</si>
  <si>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</si>
  <si>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</si>
  <si>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</si>
  <si>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</si>
  <si>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</si>
  <si>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</si>
  <si>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</si>
  <si>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</si>
  <si>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</si>
  <si>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</si>
  <si>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</si>
  <si>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</si>
  <si>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</si>
  <si>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</si>
  <si>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</si>
  <si>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</si>
  <si>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</si>
  <si>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</si>
  <si>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</si>
  <si>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</si>
  <si>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</si>
  <si>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</si>
  <si>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</si>
  <si>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</si>
  <si>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</si>
  <si>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</si>
  <si>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</si>
  <si>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</si>
  <si>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</si>
  <si>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</si>
  <si>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</si>
  <si>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</si>
  <si>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</si>
  <si>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</si>
  <si>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</si>
  <si>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</si>
  <si>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</si>
  <si>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</si>
  <si>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</si>
  <si>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</si>
  <si>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</si>
  <si>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</si>
  <si>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</si>
  <si>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</si>
  <si>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</si>
  <si>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</si>
  <si>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</si>
  <si>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</si>
  <si>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</si>
  <si>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</si>
  <si>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</si>
  <si>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</si>
  <si>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</si>
  <si>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</si>
  <si>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</si>
  <si>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</si>
  <si>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</si>
  <si>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</si>
  <si>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</si>
  <si>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</si>
  <si>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</si>
  <si>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</si>
  <si>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</si>
  <si>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</si>
  <si>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</si>
  <si>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</si>
  <si>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</si>
  <si>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</si>
  <si>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</si>
  <si>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</si>
  <si>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</si>
  <si>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</si>
  <si>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</si>
  <si>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</si>
  <si>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</si>
  <si>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</si>
  <si>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</si>
  <si>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</si>
  <si>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</si>
  <si>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</si>
  <si>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</si>
  <si>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</si>
  <si>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</si>
  <si>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</si>
  <si>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</si>
  <si>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</si>
  <si>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</si>
  <si>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</si>
  <si>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</si>
  <si>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</si>
  <si>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</si>
  <si>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</si>
  <si>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</si>
  <si>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</si>
  <si>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</si>
  <si>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</si>
  <si>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</si>
  <si>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</si>
  <si>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</si>
  <si>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</si>
  <si>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</si>
  <si>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</si>
  <si>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</si>
  <si>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</si>
  <si>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</si>
  <si>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</si>
  <si>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</si>
  <si>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</si>
  <si>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</si>
  <si>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</si>
  <si>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</si>
  <si>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</si>
  <si>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</si>
  <si>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</si>
  <si>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</si>
  <si>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</si>
  <si>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</si>
  <si>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</si>
  <si>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</si>
  <si>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</si>
  <si>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</si>
  <si>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</si>
  <si>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</si>
  <si>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</si>
  <si>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</si>
  <si>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</si>
  <si>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</si>
  <si>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</si>
  <si>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</si>
  <si>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</si>
  <si>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</si>
  <si>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</si>
  <si>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</si>
  <si>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</si>
  <si>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</si>
  <si>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</si>
  <si>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</si>
  <si>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</si>
  <si>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</si>
  <si>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</si>
  <si>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</si>
  <si>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</si>
  <si>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</si>
  <si>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</si>
  <si>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</si>
  <si>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</si>
  <si>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</si>
  <si>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</si>
  <si>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</si>
  <si>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</si>
  <si>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</si>
  <si>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</si>
  <si>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</si>
  <si>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</si>
  <si>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</si>
  <si>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</si>
  <si>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</si>
  <si>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</si>
  <si>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</si>
  <si>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</si>
  <si>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</si>
  <si>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</si>
  <si>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</si>
  <si>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</si>
  <si>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</si>
  <si>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</si>
  <si>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</si>
  <si>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</si>
  <si>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</si>
  <si>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</si>
  <si>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</si>
  <si>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</si>
  <si>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</si>
  <si>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</si>
  <si>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</si>
  <si>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</si>
  <si>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</si>
  <si>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</si>
  <si>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</si>
  <si>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</si>
  <si>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</si>
  <si>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</si>
  <si>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</si>
  <si>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</si>
  <si>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</si>
  <si>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</si>
  <si>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</si>
  <si>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</si>
  <si>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</si>
  <si>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</si>
  <si>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</si>
  <si>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</si>
  <si>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</si>
  <si>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</si>
  <si>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</si>
  <si>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</si>
  <si>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</si>
  <si>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</si>
  <si>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</si>
  <si>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</si>
  <si>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</si>
  <si>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</si>
  <si>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</si>
  <si>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</si>
  <si>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</si>
  <si>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</si>
  <si>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</si>
  <si>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</si>
  <si>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</si>
  <si>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</si>
  <si>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</si>
  <si>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</si>
  <si>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</si>
  <si>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</si>
  <si>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</si>
  <si>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</si>
  <si>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</si>
  <si>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</si>
  <si>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</si>
  <si>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</si>
  <si>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</si>
  <si>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</si>
  <si>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</si>
  <si>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</si>
  <si>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</si>
  <si>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</si>
  <si>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</si>
  <si>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</si>
  <si>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</si>
  <si>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</si>
  <si>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</si>
  <si>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</si>
  <si>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</si>
  <si>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</si>
  <si>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</si>
  <si>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</si>
  <si>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</si>
  <si>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</si>
  <si>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</si>
  <si>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</si>
  <si>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</si>
  <si>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</si>
  <si>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</si>
  <si>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</si>
  <si>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</si>
  <si>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</si>
  <si>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</si>
  <si>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</si>
  <si>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</si>
  <si>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</si>
  <si>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</si>
  <si>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</si>
  <si>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</si>
  <si>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</si>
  <si>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</si>
  <si>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</si>
  <si>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</si>
  <si>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</si>
  <si>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</si>
  <si>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</si>
  <si>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</si>
  <si>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</si>
  <si>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</si>
  <si>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</si>
  <si>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</si>
  <si>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</si>
  <si>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</si>
  <si>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</si>
  <si>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</si>
  <si>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</si>
  <si>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</si>
  <si>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</si>
  <si>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</si>
  <si>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</si>
  <si>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</si>
  <si>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</si>
  <si>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</si>
  <si>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</si>
  <si>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</si>
  <si>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</si>
  <si>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</si>
  <si>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</si>
  <si>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</si>
  <si>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</si>
  <si>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</si>
  <si>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</si>
  <si>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</si>
  <si>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</si>
  <si>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</si>
  <si>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</si>
  <si>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</si>
  <si>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</si>
  <si>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</si>
  <si>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</si>
  <si>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</si>
  <si>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</si>
  <si>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</si>
  <si>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</si>
  <si>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</si>
  <si>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</si>
  <si>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</si>
  <si>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</si>
  <si>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</si>
  <si>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</si>
  <si>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</si>
  <si>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</si>
  <si>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</si>
  <si>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</si>
  <si>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</si>
  <si>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</si>
  <si>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</si>
  <si>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</si>
  <si>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</si>
  <si>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</si>
  <si>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</si>
  <si>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</si>
  <si>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</si>
  <si>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</si>
  <si>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</si>
  <si>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</si>
  <si>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</si>
  <si>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</si>
  <si>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</si>
  <si>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</si>
  <si>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</si>
  <si>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</si>
  <si>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</si>
  <si>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</si>
  <si>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</si>
  <si>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</si>
  <si>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</si>
  <si>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</si>
  <si>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</si>
  <si>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</si>
  <si>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</si>
  <si>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</si>
  <si>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</si>
  <si>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</si>
  <si>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</si>
  <si>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</si>
  <si>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</si>
  <si>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</si>
  <si>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</si>
  <si>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</si>
  <si>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</si>
  <si>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</si>
  <si>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</si>
  <si>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</si>
  <si>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</si>
  <si>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</si>
  <si>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</si>
  <si>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</si>
  <si>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</si>
  <si>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</si>
  <si>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</si>
  <si>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</si>
  <si>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</si>
  <si>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</si>
  <si>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</si>
  <si>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</si>
  <si>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</si>
  <si>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</si>
  <si>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</si>
  <si>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</si>
  <si>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</si>
  <si>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</si>
  <si>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</si>
  <si>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</si>
  <si>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</si>
  <si>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</si>
  <si>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</si>
  <si>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</si>
  <si>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</si>
  <si>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</si>
  <si>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</si>
  <si>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</si>
  <si>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</si>
  <si>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</si>
  <si>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</si>
  <si>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</si>
  <si>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</si>
  <si>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</si>
  <si>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</si>
  <si>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</si>
  <si>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</si>
  <si>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</si>
  <si>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</si>
  <si>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</si>
  <si>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</si>
  <si>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</si>
  <si>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</si>
  <si>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</si>
  <si>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</si>
  <si>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</si>
  <si>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</si>
  <si>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</si>
  <si>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</si>
  <si>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</si>
  <si>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</si>
  <si>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</si>
  <si>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</si>
  <si>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</si>
  <si>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</si>
  <si>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</si>
  <si>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</si>
  <si>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</si>
  <si>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</si>
  <si>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</si>
  <si>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</si>
  <si>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</si>
  <si>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</si>
  <si>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</si>
  <si>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</si>
  <si>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</si>
  <si>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</si>
  <si>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</si>
  <si>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</si>
  <si>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</si>
  <si>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</si>
  <si>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</si>
  <si>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</si>
  <si>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</si>
  <si>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</si>
  <si>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</si>
  <si>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</si>
  <si>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</si>
  <si>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</si>
  <si>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</si>
  <si>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</si>
  <si>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</si>
  <si>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</si>
  <si>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</si>
  <si>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</si>
  <si>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</si>
  <si>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</si>
  <si>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</si>
  <si>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</si>
  <si>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</si>
  <si>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</si>
  <si>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</si>
  <si>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</si>
  <si>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</si>
  <si>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</si>
  <si>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</si>
  <si>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</si>
  <si>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</si>
  <si>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</si>
  <si>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</si>
  <si>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</si>
  <si>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</si>
  <si>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</si>
  <si>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</si>
  <si>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</si>
  <si>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</si>
  <si>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</si>
  <si>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</si>
  <si>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</si>
  <si>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</si>
  <si>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</si>
  <si>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</si>
  <si>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</si>
  <si>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</si>
  <si>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</si>
  <si>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</si>
  <si>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</si>
  <si>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</si>
  <si>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</si>
  <si>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</si>
  <si>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</si>
  <si>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</si>
  <si>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</si>
  <si>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</si>
  <si>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</si>
  <si>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</si>
  <si>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</si>
  <si>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</si>
  <si>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</si>
  <si>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</si>
  <si>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</si>
  <si>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</si>
  <si>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</si>
  <si>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</si>
  <si>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</si>
  <si>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</si>
  <si>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</si>
  <si>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</si>
  <si>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</si>
  <si>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</si>
  <si>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</si>
  <si>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</si>
  <si>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</si>
  <si>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</si>
  <si>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</si>
  <si>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</si>
  <si>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</si>
  <si>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</si>
  <si>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</si>
  <si>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</si>
  <si>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</si>
  <si>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</si>
  <si>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</si>
  <si>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</si>
  <si>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</si>
  <si>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</si>
  <si>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</si>
  <si>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</si>
  <si>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</si>
  <si>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</si>
  <si>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</si>
  <si>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</si>
  <si>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</si>
  <si>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</si>
  <si>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</si>
  <si>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</si>
  <si>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</si>
  <si>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</si>
  <si>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</si>
  <si>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</si>
  <si>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</si>
  <si>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</si>
  <si>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</si>
  <si>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</si>
  <si>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</si>
  <si>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</si>
  <si>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</si>
  <si>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</si>
  <si>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</si>
  <si>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</si>
  <si>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</si>
  <si>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</si>
  <si>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</si>
  <si>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</si>
  <si>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</si>
  <si>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</si>
  <si>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</si>
  <si>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</si>
  <si>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</si>
  <si>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</si>
  <si>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</si>
  <si>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</si>
  <si>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</si>
  <si>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</si>
  <si>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</si>
  <si>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</si>
  <si>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</si>
  <si>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</si>
  <si>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</si>
  <si>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</si>
  <si>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</si>
  <si>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</si>
  <si>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</si>
  <si>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</si>
  <si>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</si>
  <si>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</si>
  <si>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</si>
  <si>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</si>
  <si>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</si>
  <si>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</si>
  <si>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</si>
  <si>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</si>
  <si>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</si>
  <si>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</si>
  <si>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</si>
  <si>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</si>
  <si>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</si>
  <si>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</si>
  <si>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</si>
  <si>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</si>
  <si>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</si>
  <si>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</si>
  <si>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</si>
  <si>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</si>
  <si>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</si>
  <si>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</si>
  <si>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</si>
  <si>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</si>
  <si>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</si>
  <si>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</si>
  <si>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</si>
  <si>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</si>
  <si>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</si>
  <si>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</si>
  <si>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</si>
  <si>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</si>
  <si>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</si>
  <si>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</si>
  <si>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</si>
  <si>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</si>
  <si>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</si>
  <si>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</si>
  <si>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</si>
  <si>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</si>
  <si>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</si>
  <si>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</si>
  <si>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</si>
  <si>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</si>
  <si>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</si>
  <si>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</si>
  <si>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</si>
  <si>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</si>
  <si>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</si>
  <si>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</si>
  <si>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</si>
  <si>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</si>
  <si>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</si>
  <si>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</si>
  <si>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</si>
  <si>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</si>
  <si>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</si>
  <si>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</si>
  <si>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</si>
  <si>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</si>
  <si>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</si>
  <si>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</si>
  <si>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</si>
  <si>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</si>
  <si>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</si>
  <si>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</si>
  <si>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</si>
  <si>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</si>
  <si>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</si>
  <si>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</si>
  <si>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</si>
  <si>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</si>
  <si>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</si>
  <si>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</si>
  <si>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</si>
  <si>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</si>
  <si>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</si>
  <si>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</si>
  <si>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</si>
  <si>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</si>
  <si>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</si>
  <si>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</si>
  <si>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</si>
  <si>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</si>
  <si>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</si>
  <si>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</si>
  <si>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</si>
  <si>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</si>
  <si>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</si>
  <si>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</si>
  <si>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</si>
  <si>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</si>
  <si>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</si>
  <si>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</si>
  <si>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</si>
  <si>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</si>
  <si>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</si>
  <si>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</si>
  <si>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</si>
  <si>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</si>
  <si>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</si>
  <si>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</si>
  <si>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</si>
  <si>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</si>
  <si>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</si>
  <si>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</si>
  <si>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</si>
  <si>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</si>
  <si>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</si>
  <si>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</si>
  <si>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</si>
  <si>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</si>
  <si>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</si>
  <si>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</si>
  <si>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</si>
  <si>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</si>
  <si>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</si>
  <si>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</si>
  <si>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</si>
  <si>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</si>
  <si>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</si>
  <si>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</si>
  <si>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</si>
  <si>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</si>
  <si>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</si>
  <si>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</si>
  <si>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</si>
  <si>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</si>
  <si>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</si>
  <si>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</si>
  <si>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</si>
  <si>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</si>
  <si>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</si>
  <si>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</si>
  <si>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</si>
  <si>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</si>
  <si>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</si>
  <si>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</si>
  <si>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</si>
  <si>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</si>
  <si>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</si>
  <si>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</si>
  <si>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</si>
  <si>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</si>
  <si>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</si>
  <si>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</si>
  <si>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</si>
  <si>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</si>
  <si>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</si>
  <si>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</si>
  <si>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</si>
  <si>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</si>
  <si>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</si>
  <si>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</si>
  <si>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</si>
  <si>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</si>
  <si>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</si>
  <si>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</si>
  <si>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</si>
  <si>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</si>
  <si>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</si>
  <si>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</si>
  <si>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</si>
  <si>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</si>
  <si>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</si>
  <si>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</si>
  <si>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</si>
  <si>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</si>
  <si>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</si>
  <si>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</si>
  <si>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</si>
  <si>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</si>
  <si>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</si>
  <si>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</si>
  <si>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</si>
  <si>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</si>
  <si>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</si>
  <si>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</si>
  <si>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</si>
  <si>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</si>
  <si>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</si>
  <si>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</si>
  <si>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</si>
  <si>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</si>
  <si>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</si>
  <si>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</si>
  <si>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</si>
  <si>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</si>
  <si>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</si>
  <si>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</si>
  <si>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</si>
  <si>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</si>
  <si>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</si>
  <si>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</si>
  <si>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</si>
  <si>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</si>
  <si>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</si>
  <si>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</si>
  <si>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</si>
  <si>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</si>
  <si>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</si>
  <si>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</si>
  <si>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</si>
  <si>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</si>
  <si>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</si>
  <si>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</si>
  <si>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</si>
  <si>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</si>
  <si>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</si>
  <si>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</si>
  <si>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</si>
  <si>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</si>
  <si>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</si>
  <si>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</si>
  <si>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</si>
  <si>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</si>
  <si>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</si>
  <si>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</si>
  <si>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</si>
  <si>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</si>
  <si>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</si>
  <si>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</si>
  <si>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</si>
  <si>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</si>
  <si>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</si>
  <si>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</si>
  <si>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</si>
  <si>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</si>
  <si>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</si>
  <si>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</si>
  <si>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</si>
  <si>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</si>
  <si>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</si>
  <si>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</si>
  <si>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</si>
  <si>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</si>
  <si>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</si>
  <si>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</si>
  <si>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</si>
  <si>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</si>
  <si>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</si>
  <si>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</si>
  <si>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</si>
  <si>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</si>
  <si>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</si>
  <si>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</si>
  <si>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</si>
  <si>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</si>
  <si>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</si>
  <si>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</si>
  <si>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</si>
  <si>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</si>
  <si>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</si>
  <si>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</si>
  <si>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</si>
  <si>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</si>
  <si>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</si>
  <si>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</si>
  <si>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</si>
  <si>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</si>
  <si>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</si>
  <si>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</si>
  <si>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</si>
  <si>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</si>
  <si>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</si>
  <si>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</si>
  <si>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</si>
  <si>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</si>
  <si>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</si>
  <si>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</si>
  <si>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</si>
  <si>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</si>
  <si>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</si>
  <si>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</si>
  <si>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</si>
  <si>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</si>
  <si>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</si>
  <si>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</si>
  <si>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</si>
  <si>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</si>
  <si>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</si>
  <si>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</si>
  <si>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</si>
  <si>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</si>
  <si>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</si>
  <si>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</si>
  <si>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</si>
  <si>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</si>
  <si>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</si>
  <si>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</si>
  <si>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</si>
  <si>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</si>
  <si>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</si>
  <si>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</si>
  <si>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</si>
  <si>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</si>
  <si>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</si>
  <si>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</si>
  <si>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</si>
  <si>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</si>
  <si>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</si>
  <si>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</si>
  <si>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</si>
  <si>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</si>
  <si>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</si>
  <si>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</si>
  <si>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</si>
  <si>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</si>
  <si>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</si>
  <si>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</si>
  <si>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</si>
  <si>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</si>
  <si>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</si>
  <si>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</si>
  <si>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</si>
  <si>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</si>
  <si>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</si>
  <si>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</si>
  <si>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</si>
  <si>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</si>
  <si>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</si>
  <si>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</si>
  <si>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</si>
  <si>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</si>
  <si>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</si>
  <si>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</si>
  <si>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</si>
  <si>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</si>
  <si>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</si>
  <si>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</si>
  <si>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</si>
  <si>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</si>
  <si>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</si>
  <si>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</si>
  <si>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</si>
  <si>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</si>
  <si>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</si>
  <si>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</si>
  <si>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</si>
  <si>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</si>
  <si>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</si>
  <si>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</si>
  <si>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</si>
  <si>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</si>
  <si>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</si>
  <si>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</si>
  <si>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</si>
  <si>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</si>
  <si>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</si>
  <si>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</si>
  <si>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</si>
  <si>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</si>
  <si>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</si>
  <si>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</si>
  <si>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</si>
  <si>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</si>
  <si>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</si>
  <si>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</si>
  <si>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</si>
  <si>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</si>
  <si>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</si>
  <si>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</si>
  <si>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</si>
  <si>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</si>
  <si>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</si>
  <si>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</si>
  <si>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</si>
  <si>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</si>
  <si>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</si>
  <si>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</si>
  <si>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</si>
  <si>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</si>
  <si>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</si>
  <si>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</si>
  <si>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</si>
  <si>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</si>
  <si>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</si>
  <si>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</si>
  <si>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</si>
  <si>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</si>
  <si>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</si>
  <si>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</si>
  <si>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</si>
  <si>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</si>
  <si>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</si>
  <si>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</si>
  <si>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</si>
  <si>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</si>
  <si>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</si>
  <si>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</si>
  <si>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</si>
  <si>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</si>
  <si>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</si>
  <si>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</si>
  <si>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</si>
  <si>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</si>
  <si>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</si>
  <si>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</si>
  <si>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</si>
  <si>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</si>
  <si>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</si>
  <si>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</si>
  <si>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</si>
  <si>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</si>
  <si>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</si>
  <si>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</si>
  <si>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</si>
  <si>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</si>
  <si>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</si>
  <si>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</si>
  <si>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</si>
  <si>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</si>
  <si>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</si>
  <si>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</si>
  <si>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</si>
  <si>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</si>
  <si>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</si>
  <si>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</si>
  <si>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</si>
  <si>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</si>
  <si>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</si>
  <si>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</si>
  <si>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</si>
  <si>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</si>
  <si>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</si>
  <si>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</si>
  <si>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</si>
  <si>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</si>
  <si>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</si>
  <si>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</si>
  <si>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</si>
  <si>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</si>
  <si>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</si>
  <si>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</si>
  <si>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</si>
  <si>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</si>
  <si>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</si>
  <si>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</si>
  <si>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</si>
  <si>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</si>
  <si>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</si>
  <si>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</si>
  <si>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</si>
  <si>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</si>
  <si>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</si>
  <si>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</si>
  <si>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</si>
  <si>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</si>
  <si>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</si>
  <si>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</si>
  <si>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</si>
  <si>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</si>
  <si>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</si>
  <si>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</si>
  <si>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</si>
  <si>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</si>
  <si>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</si>
  <si>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</si>
  <si>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</si>
  <si>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</si>
  <si>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</si>
  <si>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</si>
  <si>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</si>
  <si>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</si>
  <si>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</si>
  <si>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</si>
  <si>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</si>
  <si>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</si>
  <si>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</si>
  <si>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</si>
  <si>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</si>
  <si>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</si>
  <si>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</si>
  <si>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</si>
  <si>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</si>
  <si>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</si>
  <si>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</si>
  <si>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</si>
  <si>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</si>
  <si>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</si>
  <si>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</si>
  <si>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</si>
  <si>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</si>
  <si>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</si>
  <si>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</si>
  <si>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</si>
  <si>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</si>
  <si>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</si>
  <si>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</si>
  <si>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</si>
  <si>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</si>
  <si>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</si>
  <si>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</si>
  <si>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</si>
  <si>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</si>
  <si>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</si>
  <si>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</si>
  <si>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</si>
  <si>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</si>
  <si>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</si>
  <si>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</si>
  <si>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</si>
  <si>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</si>
  <si>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</si>
  <si>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</si>
  <si>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</si>
  <si>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</si>
  <si>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</si>
  <si>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</si>
  <si>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</si>
  <si>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</si>
  <si>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</si>
  <si>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</si>
  <si>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</si>
  <si>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</si>
  <si>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</si>
  <si>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</si>
  <si>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</si>
  <si>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</si>
  <si>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</si>
  <si>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</si>
  <si>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</si>
  <si>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</si>
  <si>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</si>
  <si>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</si>
  <si>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</si>
  <si>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</si>
  <si>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</si>
  <si>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</si>
  <si>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</si>
  <si>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</si>
  <si>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</si>
  <si>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</si>
  <si>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</si>
  <si>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</si>
  <si>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</si>
  <si>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</si>
  <si>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</si>
  <si>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</si>
  <si>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</si>
  <si>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</si>
  <si>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</si>
  <si>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</si>
  <si>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</si>
  <si>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</si>
  <si>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</si>
  <si>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</si>
  <si>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</si>
  <si>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</si>
  <si>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</si>
  <si>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</si>
  <si>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</si>
  <si>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</si>
  <si>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</si>
  <si>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</si>
  <si>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</si>
  <si>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</si>
  <si>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</si>
  <si>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</si>
  <si>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</si>
  <si>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</si>
  <si>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</si>
  <si>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</si>
  <si>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</si>
  <si>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</si>
  <si>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</si>
  <si>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</si>
  <si>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</si>
  <si>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</si>
  <si>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</si>
  <si>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</si>
  <si>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</si>
  <si>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</si>
  <si>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</si>
  <si>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</si>
  <si>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</si>
  <si>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</si>
  <si>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</si>
  <si>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</si>
  <si>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</si>
  <si>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</si>
  <si>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</si>
  <si>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</si>
  <si>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</si>
  <si>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</si>
  <si>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</si>
  <si>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</si>
  <si>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</si>
  <si>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</si>
  <si>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</si>
  <si>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</si>
  <si>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</si>
  <si>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</si>
  <si>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</si>
  <si>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</si>
  <si>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</si>
  <si>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</si>
  <si>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</si>
  <si>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</si>
  <si>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</si>
  <si>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</si>
  <si>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</si>
  <si>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</si>
  <si>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</si>
  <si>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</si>
  <si>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</si>
  <si>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</si>
  <si>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</si>
  <si>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</si>
  <si>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</si>
  <si>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</si>
  <si>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</si>
  <si>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</si>
  <si>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</si>
  <si>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</si>
  <si>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</si>
  <si>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</si>
  <si>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</si>
  <si>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</si>
  <si>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</si>
  <si>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</si>
  <si>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</si>
  <si>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</si>
  <si>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</si>
  <si>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</si>
  <si>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</si>
  <si>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</si>
  <si>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</si>
  <si>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</si>
  <si>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</si>
  <si>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</si>
  <si>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</si>
  <si>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</si>
  <si>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</si>
  <si>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</si>
  <si>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</si>
  <si>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</si>
  <si>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</si>
  <si>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</si>
  <si>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</si>
  <si>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</si>
  <si>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</si>
  <si>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</si>
  <si>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</si>
  <si>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</si>
  <si>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</si>
  <si>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</si>
  <si>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</si>
  <si>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</si>
  <si>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</si>
  <si>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</si>
  <si>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</si>
  <si>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</si>
  <si>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</si>
  <si>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</si>
  <si>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</si>
  <si>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</si>
  <si>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</si>
  <si>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</si>
  <si>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</si>
  <si>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</si>
  <si>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</si>
  <si>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</si>
  <si>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</si>
  <si>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</si>
  <si>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</si>
  <si>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</si>
  <si>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</si>
  <si>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</si>
  <si>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</si>
  <si>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</si>
  <si>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</si>
  <si>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</si>
  <si>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</si>
  <si>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</si>
  <si>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</si>
  <si>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</si>
  <si>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</si>
  <si>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</si>
  <si>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</si>
  <si>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</si>
  <si>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</si>
  <si>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</si>
  <si>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</si>
  <si>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</si>
  <si>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</si>
  <si>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</si>
  <si>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</si>
  <si>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</si>
  <si>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</si>
  <si>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</si>
  <si>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</si>
  <si>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</si>
  <si>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</si>
  <si>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</si>
  <si>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</si>
  <si>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</si>
  <si>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</si>
  <si>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</si>
  <si>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</si>
  <si>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</si>
  <si>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</si>
  <si>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</si>
  <si>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</si>
  <si>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</si>
  <si>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</si>
  <si>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</si>
  <si>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</si>
  <si>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</si>
  <si>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</si>
  <si>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</si>
  <si>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</si>
  <si>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</si>
  <si>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</si>
  <si>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</si>
  <si>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</si>
  <si>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</si>
  <si>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</si>
  <si>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</si>
  <si>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</si>
  <si>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</si>
  <si>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</si>
  <si>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</si>
  <si>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</si>
  <si>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</si>
  <si>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</si>
  <si>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</si>
  <si>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</si>
  <si>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</si>
  <si>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</si>
  <si>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</si>
  <si>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</si>
  <si>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</si>
  <si>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</si>
  <si>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</si>
  <si>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</si>
  <si>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</si>
  <si>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</si>
  <si>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</si>
  <si>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</si>
  <si>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</si>
  <si>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</si>
  <si>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</si>
  <si>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</si>
  <si>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</si>
  <si>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</si>
  <si>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</si>
  <si>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</si>
  <si>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</si>
  <si>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</si>
  <si>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</si>
  <si>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</si>
  <si>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</si>
  <si>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</si>
  <si>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</si>
  <si>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</si>
  <si>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</si>
  <si>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</si>
  <si>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</si>
  <si>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</si>
  <si>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</si>
  <si>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</si>
  <si>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</si>
  <si>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</si>
  <si>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</si>
  <si>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</si>
  <si>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</si>
  <si>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</si>
  <si>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</si>
  <si>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</si>
  <si>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</si>
  <si>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</si>
  <si>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</si>
  <si>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</si>
  <si>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</si>
  <si>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</si>
  <si>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</si>
  <si>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</si>
  <si>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</si>
  <si>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</si>
  <si>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</si>
  <si>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</si>
  <si>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</si>
  <si>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</si>
  <si>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</si>
  <si>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</si>
  <si>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</si>
  <si>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</si>
  <si>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</si>
  <si>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</si>
  <si>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</si>
  <si>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</si>
  <si>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</si>
  <si>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</si>
  <si>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</si>
  <si>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</si>
  <si>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</si>
  <si>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</si>
  <si>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</si>
  <si>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</si>
  <si>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</si>
  <si>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</si>
  <si>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</si>
  <si>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</si>
  <si>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</si>
  <si>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</si>
  <si>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</si>
  <si>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</si>
  <si>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</si>
  <si>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</si>
  <si>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</si>
  <si>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</si>
  <si>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</si>
  <si>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</si>
  <si>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</si>
  <si>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</si>
  <si>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</si>
  <si>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</si>
  <si>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</si>
  <si>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</si>
  <si>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</si>
  <si>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</si>
  <si>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</si>
  <si>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</si>
  <si>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</si>
  <si>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</si>
  <si>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</si>
  <si>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</si>
  <si>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</si>
  <si>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</si>
  <si>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</si>
  <si>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</si>
  <si>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</si>
  <si>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</si>
  <si>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</si>
  <si>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</si>
  <si>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</si>
  <si>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</si>
  <si>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</si>
  <si>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</si>
  <si>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</si>
  <si>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</si>
  <si>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</si>
  <si>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</si>
  <si>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</si>
  <si>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</si>
  <si>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</si>
  <si>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</si>
  <si>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</si>
  <si>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</si>
  <si>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</si>
  <si>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</si>
  <si>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</si>
  <si>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</si>
  <si>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</si>
  <si>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</si>
  <si>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</si>
  <si>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</si>
  <si>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</si>
  <si>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</si>
  <si>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</si>
  <si>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</si>
  <si>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</si>
  <si>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</si>
  <si>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</si>
  <si>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</si>
  <si>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</si>
  <si>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</si>
  <si>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</si>
  <si>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</si>
  <si>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</si>
  <si>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</si>
  <si>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</si>
  <si>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</si>
  <si>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</si>
  <si>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</si>
  <si>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</si>
  <si>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</si>
  <si>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</si>
  <si>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</si>
  <si>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</si>
  <si>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</si>
  <si>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</si>
  <si>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</si>
  <si>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</si>
  <si>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</si>
  <si>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</si>
  <si>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</si>
  <si>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</si>
  <si>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</si>
  <si>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</si>
  <si>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</si>
  <si>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</si>
  <si>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</si>
  <si>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</si>
  <si>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</si>
  <si>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</si>
  <si>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</si>
  <si>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</si>
  <si>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</si>
  <si>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</si>
  <si>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</si>
  <si>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</si>
  <si>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</si>
  <si>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</si>
  <si>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</si>
  <si>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</si>
  <si>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</si>
  <si>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</si>
  <si>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</si>
  <si>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</si>
  <si>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</si>
  <si>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</si>
  <si>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</si>
  <si>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</si>
  <si>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</si>
  <si>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</si>
  <si>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</si>
  <si>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</si>
  <si>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</si>
  <si>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</si>
  <si>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</si>
  <si>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</si>
  <si>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</si>
  <si>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</si>
  <si>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</si>
  <si>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</si>
  <si>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</si>
  <si>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</si>
  <si>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</si>
  <si>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</si>
  <si>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</si>
  <si>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</si>
  <si>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</si>
  <si>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</si>
  <si>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</si>
  <si>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</si>
  <si>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</si>
  <si>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</si>
  <si>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</si>
  <si>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</si>
  <si>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</si>
  <si>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</si>
  <si>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</si>
  <si>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</si>
  <si>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</si>
  <si>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</si>
  <si>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</si>
  <si>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</si>
  <si>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</si>
  <si>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</si>
  <si>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</si>
  <si>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</si>
  <si>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</si>
  <si>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</si>
  <si>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</si>
  <si>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</si>
  <si>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</si>
  <si>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</si>
  <si>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</si>
  <si>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</si>
  <si>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</si>
  <si>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</si>
  <si>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</si>
  <si>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</si>
  <si>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</si>
  <si>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</si>
  <si>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</si>
  <si>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</si>
  <si>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</si>
  <si>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</si>
  <si>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</si>
  <si>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</si>
  <si>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</si>
  <si>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</si>
  <si>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</si>
  <si>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</si>
  <si>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</si>
  <si>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</si>
  <si>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</si>
  <si>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</si>
  <si>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</si>
  <si>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</si>
  <si>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</si>
  <si>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</si>
  <si>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</si>
  <si>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</si>
  <si>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</si>
  <si>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</si>
  <si>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</si>
  <si>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</si>
  <si>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</si>
  <si>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</si>
  <si>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</si>
  <si>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</si>
  <si>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</si>
  <si>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</si>
  <si>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</si>
  <si>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</si>
  <si>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</si>
  <si>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</si>
  <si>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</si>
  <si>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</si>
  <si>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</si>
  <si>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</si>
  <si>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</si>
  <si>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</si>
  <si>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</si>
  <si>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</si>
  <si>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</si>
  <si>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</si>
  <si>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</si>
  <si>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</si>
  <si>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</si>
  <si>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</si>
  <si>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</si>
  <si>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</si>
  <si>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</si>
  <si>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</si>
  <si>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</si>
  <si>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</si>
  <si>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</si>
  <si>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</si>
  <si>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</si>
  <si>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</si>
  <si>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</si>
  <si>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</si>
  <si>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</si>
  <si>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</si>
  <si>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</si>
  <si>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</si>
  <si>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</si>
  <si>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</si>
  <si>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</si>
  <si>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</si>
  <si>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</si>
  <si>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</si>
  <si>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</si>
  <si>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</si>
  <si>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</si>
  <si>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</si>
  <si>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</si>
  <si>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</si>
  <si>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</si>
  <si>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</si>
  <si>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</si>
  <si>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</si>
  <si>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</si>
  <si>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</si>
  <si>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</si>
  <si>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</si>
  <si>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</si>
  <si>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</si>
  <si>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</si>
  <si>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</si>
  <si>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</si>
  <si>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</si>
  <si>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</si>
  <si>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</si>
  <si>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</si>
  <si>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</si>
  <si>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</si>
  <si>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</si>
  <si>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</si>
  <si>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</si>
  <si>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</si>
  <si>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</si>
  <si>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</si>
  <si>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</si>
  <si>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</si>
  <si>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</si>
  <si>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</si>
  <si>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</si>
  <si>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</si>
  <si>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</si>
  <si>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</si>
  <si>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</si>
  <si>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</si>
  <si>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</si>
  <si>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</si>
  <si>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</si>
  <si>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</si>
  <si>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</si>
  <si>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</si>
  <si>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</si>
  <si>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</si>
  <si>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</si>
  <si>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</si>
  <si>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</si>
  <si>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</si>
  <si>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</si>
  <si>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</si>
  <si>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</si>
  <si>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</si>
  <si>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</si>
  <si>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</si>
  <si>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</si>
  <si>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</si>
  <si>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</si>
  <si>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</si>
  <si>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</si>
  <si>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</si>
  <si>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</si>
  <si>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</si>
  <si>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</si>
  <si>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</si>
  <si>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</si>
  <si>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</si>
  <si>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</si>
  <si>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</si>
  <si>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</si>
  <si>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</si>
  <si>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</si>
  <si>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</si>
  <si>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</si>
  <si>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</si>
  <si>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</si>
  <si>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</si>
  <si>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</si>
  <si>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</si>
  <si>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</si>
  <si>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</si>
  <si>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</si>
  <si>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</si>
  <si>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</si>
  <si>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</si>
  <si>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</si>
  <si>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</si>
  <si>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</si>
  <si>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</si>
  <si>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</si>
  <si>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</si>
  <si>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</si>
  <si>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</si>
  <si>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</si>
  <si>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</si>
  <si>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</si>
  <si>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</si>
  <si>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</si>
  <si>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</si>
  <si>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</si>
  <si>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</si>
  <si>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</si>
  <si>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</si>
  <si>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</si>
  <si>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</si>
  <si>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</si>
  <si>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</si>
  <si>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</si>
  <si>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</si>
  <si>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</si>
  <si>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</si>
  <si>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</si>
  <si>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</si>
  <si>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</si>
  <si>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</si>
  <si>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</si>
  <si>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</si>
  <si>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</si>
  <si>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</si>
  <si>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</si>
  <si>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</si>
  <si>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</si>
  <si>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</si>
  <si>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</si>
  <si>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</si>
  <si>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</si>
  <si>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</si>
  <si>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</si>
  <si>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</si>
  <si>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</si>
  <si>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</si>
  <si>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</si>
  <si>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</si>
  <si>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</si>
  <si>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</si>
  <si>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</si>
  <si>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</si>
  <si>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</si>
  <si>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</si>
  <si>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</si>
  <si>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</si>
  <si>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</si>
  <si>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</si>
  <si>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</si>
  <si>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</si>
  <si>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</si>
  <si>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</si>
  <si>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</si>
  <si>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</si>
  <si>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</si>
  <si>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</si>
  <si>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</si>
  <si>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</si>
  <si>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</si>
  <si>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</si>
  <si>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</si>
  <si>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</si>
  <si>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</si>
  <si>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</si>
  <si>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</si>
  <si>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</si>
  <si>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</si>
  <si>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</si>
  <si>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</si>
  <si>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</si>
  <si>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</si>
  <si>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</si>
  <si>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</si>
  <si>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</si>
  <si>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</si>
  <si>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</si>
  <si>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</si>
  <si>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</si>
  <si>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</si>
  <si>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</si>
  <si>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</si>
  <si>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</si>
  <si>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</si>
  <si>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</si>
  <si>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</si>
  <si>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</si>
  <si>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</si>
  <si>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</si>
  <si>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</si>
  <si>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</si>
  <si>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</si>
  <si>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</si>
  <si>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</si>
  <si>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</si>
  <si>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</si>
  <si>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</si>
  <si>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</si>
  <si>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</si>
  <si>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</si>
  <si>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</si>
  <si>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</si>
  <si>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</si>
  <si>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</si>
  <si>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</si>
  <si>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</si>
  <si>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</si>
  <si>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</si>
  <si>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</si>
  <si>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</si>
  <si>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</si>
  <si>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</si>
  <si>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</si>
  <si>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</si>
  <si>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</si>
  <si>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</si>
  <si>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</si>
  <si>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</si>
  <si>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</si>
  <si>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</si>
  <si>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</si>
  <si>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</si>
  <si>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</si>
  <si>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</si>
  <si>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</si>
  <si>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</si>
  <si>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</si>
  <si>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</si>
  <si>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</si>
  <si>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</si>
  <si>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</si>
  <si>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</si>
  <si>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</si>
  <si>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</si>
  <si>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</si>
  <si>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</si>
  <si>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</si>
  <si>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</si>
  <si>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</si>
  <si>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</si>
  <si>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</si>
  <si>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</si>
  <si>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</si>
  <si>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</si>
  <si>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</si>
  <si>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</si>
  <si>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</si>
  <si>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</si>
  <si>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</si>
  <si>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</si>
  <si>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</si>
  <si>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</si>
  <si>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</si>
  <si>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</si>
  <si>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</si>
  <si>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</si>
  <si>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</si>
  <si>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</si>
  <si>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</si>
  <si>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</si>
  <si>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</si>
  <si>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</si>
  <si>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</si>
  <si>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</si>
  <si>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</si>
  <si>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</si>
  <si>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</si>
  <si>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</si>
  <si>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</si>
  <si>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</si>
  <si>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</si>
  <si>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</si>
  <si>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</si>
  <si>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</si>
  <si>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</si>
  <si>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</si>
  <si>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</si>
  <si>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</si>
  <si>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</si>
  <si>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</si>
  <si>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</si>
  <si>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</si>
  <si>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</si>
  <si>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</si>
  <si>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</si>
  <si>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</si>
  <si>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</si>
  <si>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</si>
  <si>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</si>
  <si>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</si>
  <si>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</si>
  <si>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</si>
  <si>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</si>
  <si>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</si>
  <si>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</si>
  <si>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</si>
  <si>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</si>
  <si>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</si>
  <si>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</si>
  <si>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</si>
  <si>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</si>
  <si>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</si>
  <si>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</si>
  <si>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</si>
  <si>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</si>
  <si>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</si>
  <si>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</si>
  <si>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</si>
  <si>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</si>
  <si>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</si>
  <si>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</si>
  <si>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</si>
  <si>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</si>
  <si>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</si>
  <si>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</si>
  <si>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</si>
  <si>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</si>
  <si>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</si>
  <si>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</si>
  <si>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</si>
  <si>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</si>
  <si>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</si>
  <si>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</si>
  <si>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</si>
  <si>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</si>
  <si>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</si>
  <si>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</si>
  <si>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</si>
  <si>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</si>
  <si>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</si>
  <si>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</si>
  <si>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</si>
  <si>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</si>
  <si>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</si>
  <si>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</si>
  <si>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</si>
  <si>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</si>
  <si>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</si>
  <si>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</si>
  <si>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</si>
  <si>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</si>
  <si>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</si>
  <si>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</si>
  <si>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</si>
  <si>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</si>
  <si>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</si>
  <si>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</si>
  <si>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</si>
  <si>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</si>
  <si>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</si>
  <si>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</si>
  <si>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</si>
  <si>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</si>
  <si>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</si>
  <si>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</si>
  <si>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</si>
  <si>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</si>
  <si>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</si>
  <si>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</si>
  <si>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</si>
  <si>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</si>
  <si>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</si>
  <si>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</si>
  <si>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</si>
  <si>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</si>
  <si>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</si>
  <si>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</si>
  <si>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</si>
  <si>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</si>
  <si>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</si>
  <si>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</si>
  <si>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</si>
  <si>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</si>
  <si>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</si>
  <si>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</si>
  <si>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</si>
  <si>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</si>
  <si>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</si>
  <si>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</si>
  <si>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</si>
  <si>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</si>
  <si>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</si>
  <si>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</si>
  <si>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</si>
  <si>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</si>
  <si>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</si>
  <si>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</si>
  <si>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</si>
  <si>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</si>
  <si>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</si>
  <si>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</si>
  <si>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</si>
  <si>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</si>
  <si>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</si>
  <si>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</si>
  <si>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</si>
  <si>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</si>
  <si>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</si>
  <si>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</si>
  <si>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</si>
  <si>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</si>
  <si>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</si>
  <si>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</si>
  <si>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</si>
  <si>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</si>
  <si>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</si>
  <si>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</si>
  <si>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</si>
  <si>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</si>
  <si>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</si>
  <si>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</si>
  <si>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</si>
  <si>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</si>
  <si>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</si>
  <si>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</si>
  <si>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</si>
  <si>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</si>
  <si>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</si>
  <si>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</si>
  <si>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</si>
  <si>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</si>
  <si>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</si>
  <si>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</si>
  <si>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</si>
  <si>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</si>
  <si>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</si>
  <si>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</si>
  <si>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</si>
  <si>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</si>
  <si>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</si>
  <si>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</si>
  <si>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</si>
  <si>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</si>
  <si>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</si>
  <si>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</si>
  <si>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</si>
  <si>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</si>
  <si>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</si>
  <si>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</si>
  <si>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</si>
  <si>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</si>
  <si>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</si>
  <si>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</si>
  <si>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</si>
  <si>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</si>
  <si>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</si>
  <si>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</si>
  <si>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</si>
  <si>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</si>
  <si>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</si>
  <si>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</si>
  <si>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</si>
  <si>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</si>
  <si>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</si>
  <si>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</si>
  <si>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</si>
  <si>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</si>
  <si>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</si>
  <si>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</si>
  <si>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</si>
  <si>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</si>
  <si>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</si>
  <si>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</si>
  <si>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</si>
  <si>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</si>
  <si>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</si>
  <si>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</si>
  <si>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</si>
  <si>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</si>
  <si>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</si>
  <si>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</si>
  <si>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</si>
  <si>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</si>
  <si>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</si>
  <si>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</si>
  <si>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</si>
  <si>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</si>
  <si>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</si>
  <si>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</si>
  <si>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</si>
  <si>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</si>
  <si>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</si>
  <si>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</si>
  <si>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</si>
  <si>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</si>
  <si>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</si>
  <si>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</si>
  <si>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</si>
  <si>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</si>
  <si>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</si>
  <si>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</si>
  <si>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</si>
  <si>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</si>
  <si>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</si>
  <si>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</si>
  <si>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</si>
  <si>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</si>
  <si>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</si>
  <si>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</si>
  <si>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</si>
  <si>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</si>
  <si>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</si>
  <si>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</si>
  <si>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</si>
  <si>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</si>
  <si>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</si>
  <si>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</si>
  <si>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</si>
  <si>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</si>
  <si>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</si>
  <si>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</si>
  <si>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</si>
  <si>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</si>
  <si>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</si>
  <si>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</si>
  <si>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</si>
  <si>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</si>
  <si>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</si>
  <si>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</si>
  <si>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</si>
  <si>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</si>
  <si>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</si>
  <si>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</si>
  <si>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</si>
  <si>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</si>
  <si>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</si>
  <si>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</si>
  <si>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</si>
  <si>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</si>
  <si>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</si>
  <si>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</si>
  <si>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</si>
  <si>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</si>
  <si>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</si>
  <si>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</si>
  <si>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</si>
  <si>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</si>
  <si>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</si>
  <si>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</si>
  <si>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</si>
  <si>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</si>
  <si>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</si>
  <si>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</si>
  <si>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</si>
  <si>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</si>
  <si>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</si>
  <si>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</si>
  <si>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</si>
  <si>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</si>
  <si>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</si>
  <si>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</si>
  <si>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</si>
  <si>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</si>
  <si>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</si>
  <si>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</si>
  <si>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</si>
  <si>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</si>
  <si>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</si>
  <si>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</si>
  <si>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</si>
  <si>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</si>
  <si>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</si>
  <si>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</si>
  <si>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</si>
  <si>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</si>
  <si>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</si>
  <si>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</si>
  <si>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</si>
  <si>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</si>
  <si>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</si>
  <si>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</si>
  <si>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</si>
  <si>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</si>
  <si>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</si>
  <si>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</si>
  <si>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</si>
  <si>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</si>
  <si>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</si>
  <si>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</si>
  <si>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</si>
  <si>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</si>
  <si>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</si>
  <si>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</si>
  <si>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</si>
  <si>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</si>
  <si>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</si>
  <si>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</si>
  <si>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</si>
  <si>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</si>
  <si>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</si>
  <si>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</si>
  <si>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</si>
  <si>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</si>
  <si>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</si>
  <si>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</si>
  <si>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</si>
  <si>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</si>
  <si>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</si>
  <si>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</si>
  <si>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</si>
  <si>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</si>
  <si>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</si>
  <si>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</si>
  <si>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</si>
  <si>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</si>
  <si>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</si>
  <si>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</si>
  <si>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</si>
  <si>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</si>
  <si>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</si>
  <si>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</si>
  <si>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</si>
  <si>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</si>
  <si>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</si>
  <si>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</si>
  <si>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</si>
  <si>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</si>
  <si>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</si>
  <si>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</si>
  <si>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</si>
  <si>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</si>
  <si>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</si>
  <si>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</si>
  <si>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</si>
  <si>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</si>
  <si>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</si>
  <si>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</si>
  <si>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</si>
  <si>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</si>
  <si>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</si>
  <si>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</si>
  <si>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</si>
  <si>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</si>
  <si>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</si>
  <si>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</si>
  <si>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</si>
  <si>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</si>
  <si>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</si>
  <si>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</si>
  <si>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</si>
  <si>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</si>
  <si>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</si>
  <si>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</si>
  <si>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</si>
  <si>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</si>
  <si>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</si>
  <si>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</si>
  <si>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</si>
  <si>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</si>
  <si>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</si>
  <si>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</si>
  <si>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</si>
  <si>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</si>
  <si>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</si>
  <si>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</si>
  <si>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</si>
  <si>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</si>
  <si>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</si>
  <si>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</si>
  <si>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</si>
  <si>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</si>
  <si>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</si>
  <si>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</si>
  <si>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</si>
  <si>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</si>
  <si>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</si>
  <si>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</si>
  <si>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</si>
  <si>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</si>
  <si>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</si>
  <si>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</si>
  <si>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</si>
  <si>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</si>
  <si>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</si>
  <si>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</si>
  <si>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</si>
  <si>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</si>
  <si>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</si>
  <si>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</si>
  <si>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</si>
  <si>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</si>
  <si>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</si>
  <si>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</si>
  <si>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</si>
  <si>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</si>
  <si>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</si>
  <si>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</si>
  <si>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</si>
  <si>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</si>
  <si>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</si>
  <si>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</si>
  <si>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</si>
  <si>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</si>
  <si>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</si>
  <si>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</si>
  <si>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</si>
  <si>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</si>
  <si>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</si>
  <si>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</si>
  <si>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</si>
  <si>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</si>
  <si>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</si>
  <si>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</si>
  <si>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</si>
  <si>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</si>
  <si>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</si>
  <si>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</si>
  <si>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</si>
  <si>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</si>
  <si>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</si>
  <si>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</si>
  <si>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</si>
  <si>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</si>
  <si>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</si>
  <si>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</si>
  <si>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</si>
  <si>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</si>
  <si>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</si>
  <si>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</si>
  <si>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</si>
  <si>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</si>
  <si>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</si>
  <si>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</si>
  <si>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</si>
  <si>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</si>
  <si>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</si>
  <si>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</si>
  <si>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</si>
  <si>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</si>
  <si>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</si>
  <si>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</si>
  <si>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</si>
  <si>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</si>
  <si>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</si>
  <si>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</si>
  <si>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</si>
  <si>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</si>
  <si>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</si>
  <si>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</si>
  <si>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</si>
  <si>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</si>
  <si>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</si>
  <si>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</si>
  <si>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</si>
  <si>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</si>
  <si>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</si>
  <si>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</si>
  <si>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</si>
  <si>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</si>
  <si>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</si>
  <si>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</si>
  <si>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</si>
  <si>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</si>
  <si>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</si>
  <si>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</si>
  <si>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</si>
  <si>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</si>
  <si>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</si>
  <si>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</si>
  <si>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</si>
  <si>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</si>
  <si>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</si>
  <si>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</si>
  <si>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</si>
  <si>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</si>
  <si>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</si>
  <si>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</si>
  <si>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</si>
  <si>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</si>
  <si>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</si>
  <si>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</si>
  <si>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</si>
  <si>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</si>
  <si>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</si>
  <si>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</si>
  <si>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</si>
  <si>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</si>
  <si>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</si>
  <si>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</si>
  <si>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</si>
  <si>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</si>
  <si>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</si>
  <si>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</si>
  <si>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</si>
  <si>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</si>
  <si>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</si>
  <si>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</si>
  <si>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</si>
  <si>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</si>
  <si>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</si>
  <si>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</si>
  <si>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</si>
  <si>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</si>
  <si>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</si>
  <si>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</si>
  <si>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</si>
  <si>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</si>
  <si>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</si>
  <si>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</si>
  <si>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</si>
  <si>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</si>
  <si>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</si>
  <si>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</si>
  <si>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</si>
  <si>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</si>
  <si>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</si>
  <si>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</si>
  <si>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</si>
  <si>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</si>
  <si>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</si>
  <si>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</si>
  <si>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</si>
  <si>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</si>
  <si>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</si>
  <si>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</si>
  <si>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</si>
  <si>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</si>
  <si>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</si>
  <si>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</si>
  <si>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</si>
  <si>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</si>
  <si>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</si>
  <si>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</si>
  <si>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</si>
  <si>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</si>
  <si>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</si>
  <si>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</si>
  <si>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</si>
  <si>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</si>
  <si>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</si>
  <si>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</si>
  <si>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</si>
  <si>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</si>
  <si>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</si>
  <si>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</si>
  <si>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</si>
  <si>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</si>
  <si>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</si>
  <si>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</si>
  <si>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</si>
  <si>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</si>
  <si>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</si>
  <si>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</si>
  <si>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</si>
  <si>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</si>
  <si>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</si>
  <si>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</si>
  <si>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</si>
  <si>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</si>
  <si>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</si>
  <si>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</si>
  <si>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</si>
  <si>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</si>
  <si>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</si>
  <si>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</si>
  <si>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</si>
  <si>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</si>
  <si>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</si>
  <si>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</si>
  <si>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</si>
  <si>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</si>
  <si>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</si>
  <si>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</si>
  <si>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</si>
  <si>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</si>
  <si>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</si>
  <si>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</si>
  <si>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</si>
  <si>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</si>
  <si>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</si>
  <si>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</si>
  <si>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</si>
  <si>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</si>
  <si>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</si>
  <si>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</si>
  <si>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</si>
  <si>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</si>
  <si>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</si>
  <si>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</si>
  <si>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</si>
  <si>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</si>
  <si>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</si>
  <si>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</si>
  <si>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</si>
  <si>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</si>
  <si>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</si>
  <si>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</si>
  <si>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</si>
  <si>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</si>
  <si>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</si>
  <si>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</si>
  <si>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</si>
  <si>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</si>
  <si>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</si>
  <si>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</si>
  <si>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</si>
  <si>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</si>
  <si>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</si>
  <si>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</si>
  <si>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</si>
  <si>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</si>
  <si>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</si>
  <si>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</si>
  <si>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</si>
  <si>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</si>
  <si>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</si>
  <si>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</si>
  <si>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</si>
  <si>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</si>
  <si>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</si>
  <si>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</si>
  <si>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</si>
  <si>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</si>
  <si>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</si>
  <si>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</si>
  <si>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</si>
  <si>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</si>
  <si>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</si>
  <si>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</si>
  <si>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</si>
  <si>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</si>
  <si>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</si>
  <si>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</si>
  <si>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</si>
  <si>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</si>
  <si>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</si>
  <si>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</si>
  <si>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</si>
  <si>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</si>
  <si>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</si>
  <si>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</si>
  <si>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</si>
  <si>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</si>
  <si>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</si>
  <si>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</si>
  <si>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</si>
  <si>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</si>
  <si>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</si>
  <si>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</si>
  <si>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</si>
  <si>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</si>
  <si>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</si>
  <si>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</si>
  <si>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</si>
  <si>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</si>
  <si>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</si>
  <si>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</si>
  <si>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</si>
  <si>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</si>
  <si>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</si>
  <si>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</si>
  <si>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</si>
  <si>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</si>
  <si>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</si>
  <si>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</si>
  <si>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</si>
  <si>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</si>
  <si>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</si>
  <si>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</si>
  <si>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</si>
  <si>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</si>
  <si>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</si>
  <si>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</si>
  <si>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</si>
  <si>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</si>
  <si>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</si>
  <si>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</si>
  <si>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</si>
  <si>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</si>
  <si>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</si>
  <si>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</si>
  <si>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</si>
  <si>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</si>
  <si>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</si>
  <si>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</si>
  <si>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</si>
  <si>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</si>
  <si>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</si>
  <si>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</si>
  <si>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</si>
  <si>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</si>
  <si>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</si>
  <si>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</si>
  <si>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</si>
  <si>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</si>
  <si>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</si>
  <si>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</si>
  <si>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</si>
  <si>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</si>
  <si>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</si>
  <si>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</si>
  <si>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</si>
  <si>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</si>
  <si>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</si>
  <si>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</si>
  <si>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</si>
  <si>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</si>
  <si>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</si>
  <si>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</si>
  <si>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</si>
  <si>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</si>
  <si>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</si>
  <si>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</si>
  <si>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</si>
  <si>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</si>
  <si>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</si>
  <si>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</si>
  <si>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</si>
  <si>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</si>
  <si>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</si>
  <si>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</si>
  <si>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</si>
  <si>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</si>
  <si>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</si>
  <si>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</si>
  <si>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</si>
  <si>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</si>
  <si>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</si>
  <si>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</si>
  <si>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</si>
  <si>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</si>
  <si>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</si>
  <si>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</si>
  <si>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</si>
  <si>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</si>
  <si>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</si>
  <si>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</si>
  <si>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</si>
  <si>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</si>
  <si>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</si>
  <si>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</si>
  <si>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</si>
  <si>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</si>
  <si>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</si>
  <si>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</si>
  <si>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</si>
  <si>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</si>
  <si>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</si>
  <si>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</si>
  <si>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</si>
  <si>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</si>
  <si>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</si>
  <si>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</si>
  <si>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</si>
  <si>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</si>
  <si>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</si>
  <si>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</si>
  <si>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</si>
  <si>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</si>
  <si>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</si>
  <si>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</si>
  <si>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</si>
  <si>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</si>
  <si>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</si>
  <si>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</si>
  <si>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</si>
  <si>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</si>
  <si>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</si>
  <si>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</si>
  <si>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</si>
  <si>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</si>
  <si>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</si>
  <si>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</si>
  <si>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</si>
  <si>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</si>
  <si>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</si>
  <si>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</si>
  <si>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</si>
  <si>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</si>
  <si>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</si>
  <si>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</si>
  <si>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</si>
  <si>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</si>
  <si>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</si>
  <si>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</si>
  <si>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</si>
  <si>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</si>
  <si>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</si>
  <si>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</si>
  <si>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</si>
  <si>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</si>
  <si>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</si>
  <si>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</si>
  <si>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</si>
  <si>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</si>
  <si>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</si>
  <si>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</si>
  <si>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</si>
  <si>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</si>
  <si>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</si>
  <si>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</si>
  <si>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</si>
  <si>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</si>
  <si>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</si>
  <si>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</si>
  <si>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</si>
  <si>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</si>
  <si>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</si>
  <si>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</si>
  <si>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</si>
  <si>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</si>
  <si>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</si>
  <si>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</si>
  <si>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</si>
  <si>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</si>
  <si>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</si>
  <si>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</si>
  <si>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</si>
  <si>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</si>
  <si>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</si>
  <si>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</si>
  <si>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</si>
  <si>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</si>
  <si>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</si>
  <si>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</si>
  <si>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</si>
  <si>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</si>
  <si>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</si>
  <si>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</si>
  <si>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</si>
  <si>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</si>
  <si>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</si>
  <si>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</si>
  <si>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</si>
  <si>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</si>
  <si>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</si>
  <si>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</si>
  <si>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</si>
  <si>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</si>
  <si>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</si>
  <si>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</si>
  <si>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</si>
  <si>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</si>
  <si>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</si>
  <si>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</si>
  <si>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</si>
  <si>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</si>
  <si>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</si>
  <si>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</si>
  <si>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</si>
  <si>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</si>
  <si>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</si>
  <si>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</si>
  <si>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</si>
  <si>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</si>
  <si>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</si>
  <si>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</si>
  <si>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</si>
  <si>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</si>
  <si>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</si>
  <si>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</si>
  <si>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</si>
  <si>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</si>
  <si>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</si>
  <si>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</si>
  <si>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</si>
  <si>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</si>
  <si>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</si>
  <si>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</si>
  <si>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</si>
  <si>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</si>
  <si>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</si>
  <si>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</si>
  <si>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</si>
  <si>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</si>
  <si>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</si>
  <si>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</si>
  <si>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</si>
  <si>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</si>
  <si>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</si>
  <si>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</si>
  <si>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</si>
  <si>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</si>
  <si>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</si>
  <si>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</si>
  <si>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</si>
  <si>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</si>
  <si>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</si>
  <si>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</si>
  <si>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</si>
  <si>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</si>
  <si>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</si>
  <si>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</si>
  <si>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</si>
  <si>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</si>
  <si>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</si>
  <si>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</si>
  <si>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</si>
  <si>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</si>
  <si>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</si>
  <si>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</si>
  <si>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</si>
  <si>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</si>
  <si>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</si>
  <si>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</si>
  <si>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</si>
  <si>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</si>
  <si>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</si>
  <si>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</si>
  <si>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</si>
  <si>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</si>
  <si>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</si>
  <si>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</si>
  <si>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</si>
  <si>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</si>
  <si>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</si>
  <si>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</si>
  <si>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</si>
  <si>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</si>
  <si>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</si>
  <si>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</si>
  <si>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</si>
  <si>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</si>
  <si>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</si>
  <si>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</si>
  <si>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</si>
  <si>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</si>
  <si>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</si>
  <si>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</si>
  <si>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</si>
  <si>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</si>
  <si>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</si>
  <si>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</si>
  <si>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</si>
  <si>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</si>
  <si>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</si>
  <si>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</si>
  <si>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</si>
  <si>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</si>
  <si>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</si>
  <si>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</si>
  <si>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</si>
  <si>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</si>
  <si>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</si>
  <si>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</si>
  <si>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</si>
  <si>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</si>
  <si>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</si>
  <si>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</si>
  <si>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</si>
  <si>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</si>
  <si>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</si>
  <si>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</si>
  <si>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</si>
  <si>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</si>
  <si>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</si>
  <si>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</si>
  <si>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</si>
  <si>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</si>
  <si>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</si>
  <si>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</si>
  <si>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</si>
  <si>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</si>
  <si>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</si>
  <si>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</si>
  <si>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</si>
  <si>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</si>
  <si>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</si>
  <si>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</si>
  <si>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</si>
  <si>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</si>
  <si>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</si>
  <si>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</si>
  <si>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</si>
  <si>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</si>
  <si>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</si>
  <si>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</si>
  <si>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</si>
  <si>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</si>
  <si>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</si>
  <si>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</si>
  <si>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</si>
  <si>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</si>
  <si>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</si>
  <si>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</si>
  <si>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</si>
  <si>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</si>
  <si>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</si>
  <si>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</si>
  <si>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</si>
  <si>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</si>
  <si>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</si>
  <si>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</si>
  <si>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</si>
  <si>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</si>
  <si>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</si>
  <si>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</si>
  <si>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</si>
  <si>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</si>
  <si>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</si>
  <si>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</si>
  <si>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</si>
  <si>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</si>
  <si>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</si>
  <si>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</si>
  <si>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</si>
  <si>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</si>
  <si>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</si>
  <si>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</si>
  <si>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</si>
  <si>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</si>
  <si>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</si>
  <si>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</si>
  <si>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</si>
  <si>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</si>
  <si>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</si>
  <si>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</si>
  <si>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</si>
  <si>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</si>
  <si>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</si>
  <si>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</si>
  <si>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</si>
  <si>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</si>
  <si>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</si>
  <si>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</si>
  <si>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</si>
  <si>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</si>
  <si>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</si>
  <si>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</si>
  <si>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</si>
  <si>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</si>
  <si>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</si>
  <si>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</si>
  <si>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</si>
  <si>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</si>
  <si>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</si>
  <si>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</si>
  <si>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</si>
  <si>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</si>
  <si>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</si>
  <si>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</si>
  <si>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</si>
  <si>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</si>
  <si>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</si>
  <si>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</si>
  <si>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</si>
  <si>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</si>
  <si>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</si>
  <si>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</si>
  <si>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</si>
  <si>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</si>
  <si>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</si>
  <si>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</si>
  <si>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</si>
  <si>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</si>
  <si>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</si>
  <si>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</si>
  <si>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</si>
  <si>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</si>
  <si>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</si>
  <si>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</si>
  <si>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</si>
  <si>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</si>
  <si>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</si>
  <si>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</si>
  <si>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</si>
  <si>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</si>
  <si>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</si>
  <si>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</si>
  <si>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</si>
  <si>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</si>
  <si>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</si>
  <si>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</si>
  <si>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</si>
  <si>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</si>
  <si>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</si>
  <si>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</si>
  <si>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</si>
  <si>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</si>
  <si>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</si>
  <si>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</si>
  <si>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</si>
  <si>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</si>
  <si>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</si>
  <si>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</si>
  <si>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</si>
  <si>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</si>
  <si>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</si>
  <si>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</si>
  <si>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</si>
  <si>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</si>
  <si>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</si>
  <si>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</si>
  <si>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</si>
  <si>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</si>
  <si>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</si>
  <si>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</si>
  <si>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</si>
  <si>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</si>
  <si>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</si>
  <si>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</si>
  <si>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</si>
  <si>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</si>
  <si>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</si>
  <si>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</si>
  <si>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</si>
  <si>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</si>
  <si>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</si>
  <si>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</si>
  <si>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</si>
  <si>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</si>
  <si>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</si>
  <si>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</si>
  <si>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</si>
  <si>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</si>
  <si>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</si>
  <si>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</si>
  <si>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</si>
  <si>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</si>
  <si>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</si>
  <si>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</si>
  <si>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</si>
  <si>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</si>
  <si>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</si>
  <si>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</si>
  <si>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</si>
  <si>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</si>
  <si>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</si>
  <si>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</si>
  <si>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</si>
  <si>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</si>
  <si>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</si>
  <si>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</si>
  <si>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</si>
  <si>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</si>
  <si>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</si>
  <si>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</si>
  <si>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</si>
  <si>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</si>
  <si>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</si>
  <si>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</si>
  <si>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</si>
  <si>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</si>
  <si>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</si>
  <si>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</si>
  <si>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</si>
  <si>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</si>
  <si>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</si>
  <si>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</si>
  <si>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</si>
  <si>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</si>
  <si>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</si>
  <si>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</si>
  <si>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</si>
  <si>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</si>
  <si>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</si>
  <si>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</si>
  <si>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</si>
  <si>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</si>
  <si>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</si>
  <si>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</si>
  <si>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</si>
  <si>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</si>
  <si>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</si>
  <si>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</si>
  <si>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</si>
  <si>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</si>
  <si>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</si>
  <si>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</si>
  <si>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</si>
  <si>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</si>
  <si>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</si>
  <si>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</si>
  <si>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</si>
  <si>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</si>
  <si>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</si>
  <si>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</si>
  <si>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</si>
  <si>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</si>
  <si>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</si>
  <si>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</si>
  <si>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</si>
  <si>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</si>
  <si>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</si>
  <si>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</si>
  <si>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</si>
  <si>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</si>
  <si>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</si>
  <si>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</si>
  <si>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</si>
  <si>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</si>
  <si>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</si>
  <si>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</si>
  <si>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</si>
  <si>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</si>
  <si>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</si>
  <si>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</si>
  <si>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</si>
  <si>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</si>
  <si>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</si>
  <si>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</si>
  <si>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</si>
  <si>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</si>
  <si>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</si>
  <si>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</si>
  <si>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</si>
  <si>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</si>
  <si>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</si>
  <si>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</si>
  <si>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</si>
  <si>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</si>
  <si>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</si>
  <si>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</si>
  <si>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</si>
  <si>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</si>
  <si>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</si>
  <si>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</si>
  <si>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</si>
  <si>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</si>
  <si>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</si>
  <si>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</si>
  <si>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</si>
  <si>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</si>
  <si>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</si>
  <si>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</si>
  <si>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</si>
  <si>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</si>
  <si>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</si>
  <si>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</si>
  <si>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</si>
  <si>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</si>
  <si>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</si>
  <si>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</si>
  <si>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</si>
  <si>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</si>
  <si>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</si>
  <si>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</si>
  <si>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</si>
  <si>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</si>
  <si>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</si>
  <si>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</si>
  <si>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</si>
  <si>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</si>
  <si>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</si>
  <si>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</si>
  <si>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</si>
  <si>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</si>
  <si>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</si>
  <si>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</si>
  <si>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</si>
  <si>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</si>
  <si>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</si>
  <si>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</si>
  <si>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</si>
  <si>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</si>
  <si>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</si>
  <si>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</si>
  <si>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</si>
  <si>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</si>
  <si>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</si>
  <si>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</si>
  <si>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</si>
  <si>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</si>
  <si>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</si>
  <si>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</si>
  <si>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</si>
  <si>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</si>
  <si>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</si>
  <si>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</si>
  <si>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</si>
  <si>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</si>
  <si>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</si>
  <si>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</si>
  <si>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</si>
  <si>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</si>
  <si>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</si>
  <si>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</si>
  <si>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</si>
  <si>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</si>
  <si>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</si>
  <si>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</si>
  <si>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</si>
  <si>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</si>
  <si>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</si>
  <si>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</si>
  <si>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</si>
  <si>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</si>
  <si>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</si>
  <si>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</si>
  <si>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</si>
  <si>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</si>
  <si>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</si>
  <si>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</si>
  <si>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</si>
  <si>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</si>
  <si>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</si>
  <si>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</si>
  <si>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</si>
  <si>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</si>
  <si>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</si>
  <si>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</si>
  <si>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</si>
  <si>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</si>
  <si>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</si>
  <si>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</si>
  <si>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</si>
  <si>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</si>
  <si>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</si>
  <si>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</si>
  <si>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</si>
  <si>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</si>
  <si>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</si>
  <si>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</si>
  <si>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</si>
  <si>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</si>
  <si>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</si>
  <si>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</si>
  <si>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</si>
  <si>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</si>
  <si>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</si>
  <si>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</si>
  <si>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</si>
  <si>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</si>
  <si>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</si>
  <si>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</si>
  <si>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</si>
  <si>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</si>
  <si>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</si>
  <si>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</si>
  <si>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</si>
  <si>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</si>
  <si>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</si>
  <si>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</si>
  <si>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</si>
  <si>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</si>
  <si>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</si>
  <si>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</si>
  <si>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</si>
  <si>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</si>
  <si>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</si>
  <si>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</si>
  <si>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</si>
  <si>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</si>
  <si>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</si>
  <si>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</si>
  <si>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</si>
  <si>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</si>
  <si>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</si>
  <si>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</si>
  <si>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</si>
  <si>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</si>
  <si>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</si>
  <si>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</si>
  <si>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</si>
  <si>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</si>
  <si>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</si>
  <si>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</si>
  <si>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</si>
  <si>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</si>
  <si>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</si>
  <si>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</si>
  <si>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</si>
  <si>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</si>
  <si>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</si>
  <si>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</si>
  <si>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</si>
  <si>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</si>
  <si>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</si>
  <si>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</si>
  <si>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</si>
  <si>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</si>
  <si>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</si>
  <si>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</si>
  <si>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</si>
  <si>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</si>
  <si>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</si>
  <si>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</si>
  <si>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</si>
  <si>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</si>
  <si>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</si>
  <si>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</si>
  <si>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</si>
  <si>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</si>
  <si>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</si>
  <si>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</si>
  <si>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</si>
  <si>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</si>
  <si>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</si>
  <si>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</si>
  <si>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</si>
  <si>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</si>
  <si>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</si>
  <si>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</si>
  <si>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</si>
  <si>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</si>
  <si>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</si>
  <si>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</si>
  <si>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</si>
  <si>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</si>
  <si>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</si>
  <si>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</si>
  <si>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</si>
  <si>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</si>
  <si>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</si>
  <si>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</si>
  <si>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</si>
  <si>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</si>
  <si>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</si>
  <si>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</si>
  <si>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</si>
  <si>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</si>
  <si>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</si>
  <si>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</si>
  <si>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</si>
  <si>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</si>
  <si>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</si>
  <si>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</si>
  <si>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</si>
  <si>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</si>
  <si>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</si>
  <si>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</si>
  <si>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</si>
  <si>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</si>
  <si>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</si>
  <si>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</si>
  <si>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</si>
  <si>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</si>
  <si>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</si>
  <si>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</si>
  <si>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</si>
  <si>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</si>
  <si>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</si>
  <si>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</si>
  <si>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</si>
  <si>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</si>
  <si>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</si>
  <si>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</si>
  <si>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</si>
  <si>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</si>
  <si>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</si>
  <si>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</si>
  <si>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</si>
  <si>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</si>
  <si>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</si>
  <si>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</si>
  <si>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</si>
  <si>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</si>
  <si>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</si>
  <si>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</si>
  <si>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</si>
  <si>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</si>
  <si>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</si>
  <si>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</si>
  <si>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</si>
  <si>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</si>
  <si>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</si>
  <si>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</si>
  <si>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</si>
  <si>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</si>
  <si>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</si>
  <si>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</si>
  <si>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</si>
  <si>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</si>
  <si>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</si>
  <si>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</si>
  <si>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</si>
  <si>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</si>
  <si>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</si>
  <si>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</si>
  <si>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</si>
  <si>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</si>
  <si>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</si>
  <si>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</si>
  <si>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</si>
  <si>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</si>
  <si>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</si>
  <si>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</si>
  <si>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</si>
  <si>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</si>
  <si>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</si>
  <si>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</si>
  <si>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</si>
  <si>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</si>
  <si>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</si>
  <si>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</si>
  <si>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</si>
  <si>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</si>
  <si>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</si>
  <si>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</si>
  <si>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</si>
  <si>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</si>
  <si>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</si>
  <si>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</si>
  <si>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</si>
  <si>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</si>
  <si>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</si>
  <si>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</si>
  <si>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</si>
  <si>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</si>
  <si>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</si>
  <si>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</si>
  <si>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</si>
  <si>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</si>
  <si>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</si>
  <si>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</si>
  <si>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</si>
  <si>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</si>
  <si>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</si>
  <si>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</si>
  <si>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</si>
  <si>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</si>
  <si>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</si>
  <si>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</si>
  <si>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</si>
  <si>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</si>
  <si>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</si>
  <si>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</si>
  <si>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</si>
  <si>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</si>
  <si>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</si>
  <si>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</si>
  <si>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</si>
  <si>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</si>
  <si>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</si>
  <si>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</si>
  <si>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</si>
  <si>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</si>
  <si>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</si>
  <si>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</si>
  <si>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</si>
  <si>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</si>
  <si>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</si>
  <si>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</si>
  <si>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</si>
  <si>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</si>
  <si>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</si>
  <si>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</si>
  <si>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</si>
  <si>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</si>
  <si>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</si>
  <si>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</si>
  <si>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</si>
  <si>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</si>
  <si>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</si>
  <si>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</si>
  <si>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</si>
  <si>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</si>
  <si>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</si>
  <si>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</si>
  <si>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</si>
  <si>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</si>
  <si>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</si>
  <si>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</si>
  <si>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</si>
  <si>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</si>
  <si>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</si>
  <si>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</si>
  <si>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</si>
  <si>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</si>
  <si>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</si>
  <si>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</si>
  <si>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</si>
  <si>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</si>
  <si>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</si>
  <si>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</si>
  <si>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</si>
  <si>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</si>
  <si>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</si>
  <si>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</si>
  <si>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</si>
  <si>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</si>
  <si>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</si>
  <si>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</si>
  <si>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</si>
  <si>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</si>
  <si>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</si>
  <si>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</si>
  <si>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</si>
  <si>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</si>
  <si>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</si>
  <si>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</si>
  <si>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</si>
  <si>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</si>
  <si>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</si>
  <si>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</si>
  <si>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</si>
  <si>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</si>
  <si>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</si>
  <si>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</si>
  <si>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</si>
  <si>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</si>
  <si>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</si>
  <si>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</si>
  <si>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</si>
  <si>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</si>
  <si>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</si>
  <si>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</si>
  <si>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</si>
  <si>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</si>
  <si>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</si>
  <si>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</si>
  <si>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</si>
  <si>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</si>
  <si>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</si>
  <si>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</si>
  <si>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</si>
  <si>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</si>
  <si>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</si>
  <si>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</si>
  <si>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</si>
  <si>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</si>
  <si>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</si>
  <si>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</si>
  <si>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</si>
  <si>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</si>
  <si>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</si>
  <si>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</si>
  <si>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</si>
  <si>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</si>
  <si>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</si>
  <si>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</si>
  <si>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</si>
  <si>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</si>
  <si>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</si>
  <si>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</si>
  <si>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</si>
  <si>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</si>
  <si>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</si>
  <si>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</si>
  <si>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</si>
  <si>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</si>
  <si>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</si>
  <si>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</si>
  <si>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</si>
  <si>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</si>
  <si>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</si>
  <si>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</si>
  <si>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</si>
  <si>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</si>
  <si>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</si>
  <si>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</si>
  <si>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</si>
  <si>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</si>
  <si>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</si>
  <si>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</si>
  <si>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</si>
  <si>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</si>
  <si>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</si>
  <si>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</si>
  <si>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</si>
  <si>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</si>
  <si>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</si>
  <si>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</si>
  <si>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</si>
  <si>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</si>
  <si>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</si>
  <si>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</si>
  <si>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</si>
  <si>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</si>
  <si>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</si>
  <si>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</si>
  <si>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</si>
  <si>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</si>
  <si>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</si>
  <si>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</si>
  <si>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</si>
  <si>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</si>
  <si>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</si>
  <si>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</si>
  <si>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</si>
  <si>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</si>
  <si>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</si>
  <si>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</si>
  <si>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</si>
  <si>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</si>
  <si>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</si>
  <si>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</si>
  <si>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</si>
  <si>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</si>
  <si>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</si>
  <si>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</si>
  <si>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</si>
  <si>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</si>
  <si>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</si>
  <si>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</si>
  <si>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</si>
  <si>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</si>
  <si>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</si>
  <si>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</si>
  <si>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</si>
  <si>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</si>
  <si>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</si>
  <si>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</si>
  <si>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</si>
  <si>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</si>
  <si>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</si>
  <si>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</si>
  <si>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</si>
  <si>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</si>
  <si>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</si>
  <si>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</si>
  <si>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</si>
  <si>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</si>
  <si>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</si>
  <si>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</si>
  <si>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</si>
  <si>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</si>
  <si>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</si>
  <si>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</si>
  <si>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</si>
  <si>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</si>
  <si>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</si>
  <si>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</si>
  <si>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</si>
  <si>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</si>
  <si>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</si>
  <si>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</si>
  <si>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</si>
  <si>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</si>
  <si>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</si>
  <si>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</si>
  <si>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</si>
  <si>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</si>
  <si>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</si>
  <si>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</si>
  <si>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</si>
  <si>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</si>
  <si>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</si>
  <si>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</si>
  <si>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</si>
  <si>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</si>
  <si>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</si>
  <si>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</si>
  <si>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</si>
  <si>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</si>
  <si>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</si>
  <si>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</si>
  <si>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</si>
  <si>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</si>
  <si>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</si>
  <si>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</si>
  <si>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</si>
  <si>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</si>
  <si>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</si>
  <si>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</si>
  <si>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</si>
  <si>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</si>
  <si>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</si>
  <si>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</si>
  <si>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</si>
  <si>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</si>
  <si>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</si>
  <si>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</si>
  <si>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</si>
  <si>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</si>
  <si>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</si>
  <si>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</si>
  <si>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</si>
  <si>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</si>
  <si>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</si>
  <si>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</si>
  <si>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</si>
  <si>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</si>
  <si>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</si>
  <si>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</si>
  <si>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</si>
  <si>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</si>
  <si>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</si>
  <si>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</si>
  <si>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</si>
  <si>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</si>
  <si>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</si>
  <si>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</si>
  <si>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</si>
  <si>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</si>
  <si>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</si>
  <si>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</si>
  <si>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</si>
  <si>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</si>
  <si>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</si>
  <si>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</si>
  <si>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</si>
  <si>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</si>
  <si>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</si>
  <si>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</si>
  <si>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</si>
  <si>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</si>
  <si>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</si>
  <si>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</si>
  <si>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</si>
  <si>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</si>
  <si>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</si>
  <si>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</si>
  <si>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</si>
  <si>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</si>
  <si>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</si>
  <si>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</si>
  <si>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</si>
  <si>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</si>
  <si>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</si>
  <si>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</si>
  <si>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</si>
  <si>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</si>
  <si>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</si>
  <si>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</si>
  <si>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</si>
  <si>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</si>
  <si>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</si>
  <si>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</si>
  <si>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</si>
  <si>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</si>
  <si>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</si>
  <si>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</si>
  <si>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</si>
  <si>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</si>
  <si>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</si>
  <si>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</si>
  <si>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</si>
  <si>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</si>
  <si>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</si>
  <si>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</si>
  <si>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</si>
  <si>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</si>
  <si>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</si>
  <si>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</si>
  <si>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</si>
  <si>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</si>
  <si>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</si>
  <si>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</si>
  <si>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</si>
  <si>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</si>
  <si>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</si>
  <si>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</si>
  <si>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</si>
  <si>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</si>
  <si>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</si>
  <si>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</si>
  <si>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</si>
  <si>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</si>
  <si>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</si>
  <si>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</si>
  <si>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</si>
  <si>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</si>
  <si>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</si>
  <si>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</si>
  <si>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</si>
  <si>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</si>
  <si>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</si>
  <si>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</si>
  <si>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</si>
  <si>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</si>
  <si>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</si>
  <si>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</si>
  <si>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</si>
  <si>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</si>
  <si>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</si>
  <si>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</si>
  <si>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</si>
  <si>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</si>
  <si>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</si>
  <si>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</si>
  <si>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</si>
  <si>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</si>
  <si>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</si>
  <si>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</si>
  <si>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</si>
  <si>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</si>
  <si>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</si>
  <si>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</si>
  <si>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</si>
  <si>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</si>
  <si>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</si>
  <si>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</si>
  <si>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</si>
  <si>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</si>
  <si>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</si>
  <si>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</si>
  <si>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</si>
  <si>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</si>
  <si>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</si>
  <si>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</si>
  <si>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</si>
  <si>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</si>
  <si>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</si>
  <si>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</si>
  <si>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</si>
  <si>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</si>
  <si>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</si>
  <si>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</si>
  <si>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</si>
  <si>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</si>
  <si>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</si>
  <si>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</si>
  <si>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</si>
  <si>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</si>
  <si>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</si>
  <si>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</si>
  <si>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</si>
  <si>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</si>
  <si>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</si>
  <si>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</si>
  <si>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</si>
  <si>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</si>
  <si>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</si>
  <si>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</si>
  <si>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</si>
  <si>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</si>
  <si>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</si>
  <si>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</si>
  <si>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</si>
  <si>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</si>
  <si>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</si>
  <si>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</si>
  <si>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</si>
  <si>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</si>
  <si>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</si>
  <si>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</si>
  <si>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</si>
  <si>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</si>
  <si>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</si>
  <si>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</si>
  <si>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</si>
  <si>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</si>
  <si>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</si>
  <si>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</si>
  <si>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</si>
  <si>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</si>
  <si>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</si>
  <si>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</si>
  <si>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</si>
  <si>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</si>
  <si>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</si>
  <si>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</si>
  <si>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</si>
  <si>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</si>
  <si>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</si>
  <si>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</si>
  <si>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</si>
  <si>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</si>
  <si>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</si>
  <si>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</si>
  <si>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</si>
  <si>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</si>
  <si>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</si>
  <si>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</si>
  <si>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</si>
  <si>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</si>
  <si>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</si>
  <si>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</si>
  <si>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</si>
  <si>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</si>
  <si>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</si>
  <si>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</si>
  <si>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</si>
  <si>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</si>
  <si>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</si>
  <si>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</si>
  <si>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</si>
  <si>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</si>
  <si>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</si>
  <si>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</si>
  <si>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</si>
  <si>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</si>
  <si>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</si>
  <si>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</si>
  <si>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</si>
  <si>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</si>
  <si>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</si>
  <si>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</si>
  <si>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</si>
  <si>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</si>
  <si>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</si>
  <si>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</si>
  <si>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</si>
  <si>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</si>
  <si>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</si>
  <si>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</si>
  <si>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</si>
  <si>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</si>
  <si>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</si>
  <si>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</si>
  <si>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</si>
  <si>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</si>
  <si>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</si>
  <si>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</si>
  <si>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</si>
  <si>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</si>
  <si>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</si>
  <si>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</si>
  <si>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</si>
  <si>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</si>
  <si>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</si>
  <si>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</si>
  <si>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</si>
  <si>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</si>
  <si>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</si>
  <si>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</si>
  <si>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</si>
  <si>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</si>
  <si>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</si>
  <si>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</si>
  <si>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</si>
  <si>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</si>
  <si>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</si>
  <si>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</si>
  <si>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</si>
  <si>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</si>
  <si>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</si>
  <si>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</si>
  <si>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</si>
  <si>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</si>
  <si>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</si>
  <si>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</si>
  <si>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</si>
  <si>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</si>
  <si>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</si>
  <si>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</si>
  <si>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</si>
  <si>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</si>
  <si>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</si>
  <si>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</si>
  <si>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</si>
  <si>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</si>
  <si>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</si>
  <si>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</si>
  <si>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</si>
  <si>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</si>
  <si>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</si>
  <si>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</si>
  <si>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</si>
  <si>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</si>
  <si>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</si>
  <si>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</si>
  <si>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</si>
  <si>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</si>
  <si>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</si>
  <si>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</si>
  <si>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</si>
  <si>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</si>
  <si>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</si>
  <si>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</si>
  <si>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</si>
  <si>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</si>
  <si>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</si>
  <si>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</si>
  <si>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</si>
  <si>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</si>
  <si>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</si>
  <si>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</si>
  <si>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</si>
  <si>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</si>
  <si>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</si>
  <si>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</si>
  <si>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</si>
  <si>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</si>
  <si>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</si>
  <si>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</si>
  <si>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</si>
  <si>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</si>
  <si>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</si>
  <si>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</si>
  <si>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</si>
  <si>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</si>
  <si>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</si>
  <si>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</si>
  <si>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</si>
  <si>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</si>
  <si>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</si>
  <si>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</si>
  <si>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</si>
  <si>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</si>
  <si>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</si>
  <si>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</si>
  <si>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</si>
  <si>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</si>
  <si>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</si>
  <si>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</si>
  <si>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</si>
  <si>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</si>
  <si>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</si>
  <si>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</si>
  <si>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</si>
  <si>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</si>
  <si>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</si>
  <si>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</si>
  <si>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</si>
  <si>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</si>
  <si>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</si>
  <si>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</si>
  <si>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</si>
  <si>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</si>
  <si>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</si>
  <si>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</si>
  <si>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</si>
  <si>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</si>
  <si>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</si>
  <si>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</si>
  <si>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</si>
  <si>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</si>
  <si>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</si>
  <si>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</si>
  <si>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</si>
  <si>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</si>
  <si>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</si>
  <si>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</si>
  <si>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</si>
  <si>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</si>
  <si>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</si>
  <si>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</si>
  <si>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</si>
  <si>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</si>
  <si>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</si>
  <si>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</si>
  <si>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</si>
  <si>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</si>
  <si>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</si>
  <si>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</si>
  <si>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</si>
  <si>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</si>
  <si>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</si>
  <si>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</si>
  <si>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</si>
  <si>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</si>
  <si>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</si>
  <si>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</si>
  <si>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</si>
  <si>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</si>
  <si>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</si>
  <si>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</si>
  <si>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</si>
  <si>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</si>
  <si>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</si>
  <si>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</si>
  <si>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</si>
  <si>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</si>
  <si>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</si>
  <si>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</si>
  <si>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</si>
  <si>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</si>
  <si>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</si>
  <si>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</si>
  <si>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</si>
  <si>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</si>
  <si>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</si>
  <si>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</si>
  <si>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</si>
  <si>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</si>
  <si>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</si>
  <si>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</si>
  <si>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</si>
  <si>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</si>
  <si>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</si>
  <si>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</si>
  <si>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</si>
  <si>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</si>
  <si>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</si>
  <si>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</si>
  <si>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</si>
  <si>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</si>
  <si>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</si>
  <si>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</si>
  <si>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</si>
  <si>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</si>
  <si>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</si>
  <si>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</si>
  <si>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</si>
  <si>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</si>
  <si>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</si>
  <si>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</si>
  <si>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</si>
  <si>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</si>
  <si>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</si>
  <si>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</si>
  <si>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</si>
  <si>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</si>
  <si>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</si>
  <si>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</si>
  <si>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</si>
  <si>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</si>
  <si>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</si>
  <si>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</si>
  <si>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</si>
  <si>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</si>
  <si>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</si>
  <si>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</si>
  <si>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</si>
  <si>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</si>
  <si>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</si>
  <si>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</si>
  <si>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</si>
  <si>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</si>
  <si>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</si>
  <si>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</si>
  <si>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</si>
  <si>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</si>
  <si>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</si>
  <si>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</si>
  <si>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</si>
  <si>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</si>
  <si>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</si>
  <si>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</si>
  <si>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</si>
  <si>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</si>
  <si>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</si>
  <si>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</si>
  <si>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</si>
  <si>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</si>
  <si>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</si>
  <si>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</si>
  <si>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</si>
  <si>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</si>
  <si>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</si>
  <si>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</si>
  <si>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</si>
  <si>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</si>
  <si>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</si>
  <si>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</si>
  <si>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</si>
  <si>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</si>
  <si>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</si>
  <si>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</si>
  <si>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</si>
  <si>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</si>
  <si>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</si>
  <si>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</si>
  <si>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</si>
  <si>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</si>
  <si>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</si>
  <si>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</si>
  <si>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</si>
  <si>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</si>
  <si>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</si>
  <si>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</si>
  <si>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</si>
  <si>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</si>
  <si>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</si>
  <si>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</si>
  <si>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</si>
  <si>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</si>
  <si>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</si>
  <si>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</si>
  <si>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</si>
  <si>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</si>
  <si>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</si>
  <si>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</si>
  <si>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</si>
  <si>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</si>
  <si>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</si>
  <si>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</si>
  <si>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</si>
  <si>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</si>
  <si>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</si>
  <si>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</si>
  <si>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</si>
  <si>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</si>
  <si>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</si>
  <si>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</si>
  <si>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</si>
  <si>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</si>
  <si>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</si>
  <si>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</si>
  <si>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</si>
  <si>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</si>
  <si>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</si>
  <si>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</si>
  <si>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</si>
  <si>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</si>
  <si>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</si>
  <si>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</si>
  <si>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</si>
  <si>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</si>
  <si>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</si>
  <si>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</si>
  <si>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</si>
  <si>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</si>
  <si>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</si>
  <si>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</si>
  <si>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</si>
  <si>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</si>
  <si>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</si>
  <si>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</si>
  <si>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</si>
  <si>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</si>
  <si>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</si>
  <si>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</si>
  <si>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</si>
  <si>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</si>
  <si>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</si>
  <si>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</si>
  <si>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</si>
  <si>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</si>
  <si>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</si>
  <si>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</si>
  <si>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</si>
  <si>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</si>
  <si>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</si>
  <si>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</si>
  <si>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</si>
  <si>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</si>
  <si>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</si>
  <si>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</si>
  <si>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</si>
  <si>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</si>
  <si>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</si>
  <si>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</si>
  <si>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</si>
  <si>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</si>
  <si>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</si>
  <si>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</si>
  <si>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</si>
  <si>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</si>
  <si>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</si>
  <si>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</si>
  <si>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</si>
  <si>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</si>
  <si>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</si>
  <si>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</si>
  <si>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</si>
  <si>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</si>
  <si>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</si>
  <si>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</si>
  <si>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</si>
  <si>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</si>
  <si>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</si>
  <si>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</si>
  <si>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</si>
  <si>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</si>
  <si>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</si>
  <si>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</si>
  <si>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</si>
  <si>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</si>
  <si>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</si>
  <si>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</si>
  <si>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</si>
  <si>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</si>
  <si>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</si>
  <si>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</si>
  <si>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</si>
  <si>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</si>
  <si>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</si>
  <si>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</si>
  <si>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</si>
  <si>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</si>
  <si>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</si>
  <si>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</si>
  <si>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</si>
  <si>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</si>
  <si>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</si>
  <si>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</si>
  <si>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</si>
  <si>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</si>
  <si>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</si>
  <si>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</si>
  <si>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</si>
  <si>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</si>
  <si>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</si>
  <si>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</si>
  <si>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</si>
  <si>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</si>
  <si>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</si>
  <si>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</si>
  <si>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</si>
  <si>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</si>
  <si>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</si>
  <si>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</si>
  <si>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</si>
  <si>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</si>
  <si>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</si>
  <si>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</si>
  <si>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</si>
  <si>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</si>
  <si>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</si>
  <si>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</si>
  <si>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</si>
  <si>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</si>
  <si>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</si>
  <si>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</si>
  <si>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</si>
  <si>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</si>
  <si>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</si>
  <si>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</si>
  <si>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</si>
  <si>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</si>
  <si>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</si>
  <si>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</si>
  <si>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</si>
  <si>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</si>
  <si>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</si>
  <si>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</si>
  <si>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</si>
  <si>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</si>
  <si>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</si>
  <si>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</si>
  <si>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</si>
  <si>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</si>
  <si>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</si>
  <si>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</si>
  <si>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</si>
  <si>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</si>
  <si>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</si>
  <si>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</si>
  <si>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</si>
  <si>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</si>
  <si>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</si>
  <si>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</si>
  <si>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</si>
  <si>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</si>
  <si>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</si>
  <si>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</si>
  <si>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</si>
  <si>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</si>
  <si>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</si>
  <si>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</si>
  <si>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</si>
  <si>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</si>
  <si>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</si>
  <si>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</si>
  <si>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</si>
  <si>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</si>
  <si>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</si>
  <si>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</si>
  <si>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</si>
  <si>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</si>
  <si>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</si>
  <si>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</si>
  <si>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</si>
  <si>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</si>
  <si>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</si>
  <si>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</si>
  <si>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</si>
  <si>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</si>
  <si>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</si>
  <si>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</si>
  <si>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</si>
  <si>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</si>
  <si>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</si>
  <si>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</si>
  <si>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</si>
  <si>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</si>
  <si>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</si>
  <si>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</si>
  <si>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</si>
  <si>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</si>
  <si>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</si>
  <si>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</si>
  <si>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</si>
  <si>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</si>
  <si>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</si>
  <si>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</si>
  <si>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</si>
  <si>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</si>
  <si>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</si>
  <si>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</si>
  <si>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</si>
  <si>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</si>
  <si>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</si>
  <si>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</si>
  <si>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</si>
  <si>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</si>
  <si>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</si>
  <si>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</si>
  <si>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</si>
  <si>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</si>
  <si>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</si>
  <si>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</si>
  <si>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</si>
  <si>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</si>
  <si>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</si>
  <si>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</si>
  <si>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</si>
  <si>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</si>
  <si>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</si>
  <si>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</si>
  <si>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</si>
  <si>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</si>
  <si>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</si>
  <si>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</si>
  <si>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</si>
  <si>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</si>
  <si>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</si>
  <si>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</si>
  <si>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</si>
  <si>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</si>
  <si>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</si>
  <si>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</si>
  <si>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</si>
  <si>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</si>
  <si>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</si>
  <si>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</si>
  <si>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</si>
  <si>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</si>
  <si>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</si>
  <si>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</si>
  <si>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</si>
  <si>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</si>
  <si>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</si>
  <si>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</si>
  <si>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</si>
  <si>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</si>
  <si>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</si>
  <si>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</si>
  <si>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</si>
  <si>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</si>
  <si>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</si>
  <si>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</si>
  <si>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</si>
  <si>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</si>
  <si>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</si>
  <si>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</si>
  <si>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</si>
  <si>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</si>
  <si>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</si>
  <si>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</si>
  <si>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</si>
  <si>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</si>
  <si>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</si>
  <si>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</si>
  <si>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</si>
  <si>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</si>
  <si>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</si>
  <si>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</si>
  <si>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</si>
  <si>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</si>
  <si>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</si>
  <si>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</si>
  <si>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</si>
  <si>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</si>
  <si>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</si>
  <si>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</si>
  <si>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</si>
  <si>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</si>
  <si>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</si>
  <si>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</si>
  <si>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</si>
  <si>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</si>
  <si>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</si>
  <si>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</si>
  <si>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</si>
  <si>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</si>
  <si>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</si>
  <si>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</si>
  <si>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</si>
  <si>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</si>
  <si>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</si>
  <si>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</si>
  <si>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</si>
  <si>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</si>
  <si>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</si>
  <si>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</si>
  <si>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</si>
  <si>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</si>
  <si>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</si>
  <si>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</si>
  <si>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</si>
  <si>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</si>
  <si>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</si>
  <si>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</si>
  <si>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</si>
  <si>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</si>
  <si>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</si>
  <si>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</si>
  <si>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</si>
  <si>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</si>
  <si>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</si>
  <si>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</si>
  <si>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</si>
  <si>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</si>
  <si>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</si>
  <si>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</si>
  <si>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</si>
  <si>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</si>
  <si>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</si>
  <si>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</si>
  <si>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</si>
  <si>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</si>
  <si>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</si>
  <si>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</si>
  <si>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</si>
  <si>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</si>
  <si>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</si>
  <si>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</si>
  <si>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</si>
  <si>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</si>
  <si>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</si>
  <si>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</si>
  <si>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</si>
  <si>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</si>
  <si>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</si>
  <si>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</si>
  <si>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</si>
  <si>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</si>
  <si>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</si>
  <si>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</si>
  <si>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</si>
  <si>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</si>
  <si>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</si>
  <si>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</si>
  <si>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</si>
  <si>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</si>
  <si>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</si>
  <si>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</si>
  <si>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</si>
  <si>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</si>
  <si>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</si>
  <si>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</si>
  <si>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</si>
  <si>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</si>
  <si>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</si>
  <si>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</si>
  <si>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</si>
  <si>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</si>
  <si>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</si>
  <si>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</si>
  <si>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</si>
  <si>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</si>
  <si>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</si>
  <si>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</si>
  <si>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</si>
  <si>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</si>
  <si>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</si>
  <si>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</si>
  <si>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</si>
  <si>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</si>
  <si>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</si>
  <si>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</si>
  <si>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</si>
  <si>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</si>
  <si>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</si>
  <si>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</si>
  <si>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</si>
  <si>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</si>
  <si>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</si>
  <si>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</si>
  <si>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</si>
  <si>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</si>
  <si>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</si>
  <si>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</si>
  <si>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</si>
  <si>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</si>
  <si>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</si>
  <si>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</si>
  <si>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</si>
  <si>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</si>
  <si>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</si>
  <si>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</si>
  <si>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</si>
  <si>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</si>
  <si>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</si>
  <si>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</si>
  <si>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</si>
  <si>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</si>
  <si>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</si>
  <si>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</si>
  <si>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</si>
  <si>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</si>
  <si>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</si>
  <si>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</si>
  <si>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</si>
  <si>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</si>
  <si>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</si>
  <si>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</si>
  <si>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</si>
  <si>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</si>
  <si>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</si>
  <si>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</si>
  <si>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</si>
  <si>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</si>
  <si>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</si>
  <si>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</si>
  <si>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</si>
  <si>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</si>
  <si>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</si>
  <si>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</si>
  <si>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</si>
  <si>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</si>
  <si>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</si>
  <si>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</si>
  <si>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</si>
  <si>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</si>
  <si>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</si>
  <si>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</si>
  <si>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</si>
  <si>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</si>
  <si>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</si>
  <si>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</si>
  <si>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</si>
  <si>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</si>
  <si>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</si>
  <si>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</si>
  <si>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</si>
  <si>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</si>
  <si>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</si>
  <si>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</si>
  <si>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</si>
  <si>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</si>
  <si>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</si>
  <si>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</si>
  <si>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</si>
  <si>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</si>
  <si>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</si>
  <si>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</si>
  <si>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</si>
  <si>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</si>
  <si>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</si>
  <si>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</si>
  <si>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</si>
  <si>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</si>
  <si>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</si>
  <si>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</si>
  <si>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</si>
  <si>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</si>
  <si>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</si>
  <si>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</si>
  <si>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</si>
  <si>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</si>
  <si>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</si>
  <si>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</si>
  <si>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</si>
  <si>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</si>
  <si>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</si>
  <si>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</si>
  <si>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</si>
  <si>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</si>
  <si>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</si>
  <si>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</si>
  <si>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</si>
  <si>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</si>
  <si>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</si>
  <si>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</si>
  <si>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</si>
  <si>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</si>
  <si>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</si>
  <si>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</si>
  <si>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</si>
  <si>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</si>
  <si>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</si>
  <si>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</si>
  <si>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</si>
  <si>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</si>
  <si>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</si>
  <si>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</si>
  <si>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</si>
  <si>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</si>
  <si>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</si>
  <si>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</si>
  <si>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</si>
  <si>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</si>
  <si>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</si>
  <si>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</si>
  <si>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</si>
  <si>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</si>
  <si>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</si>
  <si>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</si>
  <si>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</si>
  <si>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</si>
  <si>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</si>
  <si>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</si>
  <si>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</si>
  <si>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</si>
  <si>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</si>
  <si>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</si>
  <si>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</si>
  <si>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</si>
  <si>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</si>
  <si>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</si>
  <si>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</si>
  <si>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</si>
  <si>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</si>
  <si>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</si>
  <si>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</si>
  <si>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</si>
  <si>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</si>
  <si>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</si>
  <si>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</si>
  <si>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</si>
  <si>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</si>
  <si>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</si>
  <si>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</si>
  <si>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</si>
  <si>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</si>
  <si>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</si>
  <si>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</si>
  <si>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</si>
  <si>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</si>
  <si>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</si>
  <si>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</si>
  <si>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</si>
  <si>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</si>
  <si>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</si>
  <si>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</si>
  <si>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</si>
  <si>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</si>
  <si>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</si>
  <si>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</si>
  <si>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</si>
  <si>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</si>
  <si>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</si>
  <si>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</si>
  <si>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</si>
  <si>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</si>
  <si>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</si>
  <si>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</si>
  <si>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</si>
  <si>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</si>
  <si>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</si>
  <si>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</si>
  <si>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</si>
  <si>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</si>
  <si>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</si>
  <si>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</si>
  <si>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</si>
  <si>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</si>
  <si>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</si>
  <si>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</si>
  <si>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</si>
  <si>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</si>
  <si>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</si>
  <si>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</si>
  <si>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</si>
  <si>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</si>
  <si>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</si>
  <si>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</si>
  <si>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</si>
  <si>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</si>
  <si>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</si>
  <si>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</si>
  <si>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</si>
  <si>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</si>
  <si>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</si>
  <si>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</si>
  <si>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</si>
  <si>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</si>
  <si>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</si>
  <si>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</si>
  <si>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</si>
  <si>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</si>
  <si>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</si>
  <si>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</si>
  <si>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</si>
  <si>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</si>
  <si>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</si>
  <si>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</si>
  <si>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</si>
  <si>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</si>
  <si>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</si>
  <si>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</si>
  <si>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</si>
  <si>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</si>
  <si>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</si>
  <si>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</si>
  <si>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</si>
  <si>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</si>
  <si>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</si>
  <si>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</si>
  <si>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</si>
  <si>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</si>
  <si>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</si>
  <si>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</si>
  <si>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</si>
  <si>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</si>
  <si>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</si>
  <si>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</si>
  <si>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</si>
  <si>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</si>
  <si>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</si>
  <si>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</si>
  <si>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</si>
  <si>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</si>
  <si>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</si>
  <si>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</si>
  <si>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</si>
  <si>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</si>
  <si>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</si>
  <si>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</si>
  <si>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</si>
  <si>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</si>
  <si>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</si>
  <si>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</si>
  <si>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</si>
  <si>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</si>
  <si>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</si>
  <si>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</si>
  <si>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</si>
  <si>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</si>
  <si>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</si>
  <si>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</si>
  <si>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</si>
  <si>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</si>
  <si>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</si>
  <si>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</si>
  <si>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</si>
  <si>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</si>
  <si>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</si>
  <si>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</si>
  <si>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</si>
  <si>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</si>
  <si>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</si>
  <si>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</si>
  <si>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</si>
  <si>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</si>
  <si>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</si>
  <si>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</si>
  <si>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</si>
  <si>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</si>
  <si>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</si>
  <si>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</si>
  <si>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</si>
  <si>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</si>
  <si>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</si>
  <si>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</si>
  <si>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</si>
  <si>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</si>
  <si>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</si>
  <si>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</si>
  <si>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</si>
  <si>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</si>
  <si>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</si>
  <si>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</si>
  <si>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</si>
  <si>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</si>
  <si>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</si>
  <si>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</si>
  <si>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</si>
  <si>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</si>
  <si>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</si>
  <si>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</si>
  <si>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</si>
  <si>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</si>
  <si>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</si>
  <si>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</si>
  <si>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</si>
  <si>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</si>
  <si>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</si>
  <si>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</si>
  <si>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</si>
  <si>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</si>
  <si>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</si>
  <si>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</si>
  <si>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</si>
  <si>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</si>
  <si>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</si>
  <si>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</si>
  <si>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</si>
  <si>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</si>
  <si>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</si>
  <si>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</si>
  <si>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</si>
  <si>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</si>
  <si>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</si>
  <si>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</si>
  <si>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</si>
  <si>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</si>
  <si>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</si>
  <si>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</si>
  <si>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</si>
  <si>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</si>
  <si>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</si>
  <si>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</si>
  <si>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</si>
  <si>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</si>
  <si>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</si>
  <si>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</si>
  <si>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</si>
  <si>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</si>
  <si>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</si>
  <si>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</si>
  <si>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</si>
  <si>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</si>
  <si>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</si>
  <si>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</si>
  <si>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</si>
  <si>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</si>
  <si>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</si>
  <si>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</si>
  <si>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</si>
  <si>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</si>
  <si>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</si>
  <si>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</si>
  <si>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</si>
  <si>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</si>
  <si>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</si>
  <si>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</si>
  <si>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</si>
  <si>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</si>
  <si>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</si>
  <si>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</si>
  <si>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</si>
  <si>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</si>
  <si>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</si>
  <si>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</si>
  <si>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</si>
  <si>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</si>
  <si>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</si>
  <si>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</si>
  <si>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</si>
  <si>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</si>
  <si>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</si>
  <si>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</si>
  <si>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</si>
  <si>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</si>
  <si>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</si>
  <si>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</si>
  <si>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</si>
  <si>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</si>
  <si>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</si>
  <si>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</si>
  <si>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</si>
  <si>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</si>
  <si>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</si>
  <si>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</si>
  <si>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</si>
  <si>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</si>
  <si>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</si>
  <si>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</si>
  <si>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</si>
  <si>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</si>
  <si>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</si>
  <si>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</si>
  <si>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</si>
  <si>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</si>
  <si>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</si>
  <si>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</si>
  <si>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</si>
  <si>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</si>
  <si>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</si>
  <si>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</si>
  <si>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</si>
  <si>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</si>
  <si>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</si>
  <si>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</si>
  <si>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</si>
  <si>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</si>
  <si>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</si>
  <si>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</si>
  <si>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</si>
  <si>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</si>
  <si>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</si>
  <si>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</si>
  <si>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</si>
  <si>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</si>
  <si>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</si>
  <si>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</si>
  <si>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</si>
  <si>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</si>
  <si>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</si>
  <si>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</si>
  <si>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</si>
  <si>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</si>
  <si>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</si>
  <si>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</si>
  <si>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</si>
  <si>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</si>
  <si>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</si>
  <si>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</si>
  <si>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</si>
  <si>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</si>
  <si>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</si>
  <si>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</si>
  <si>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</si>
  <si>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</si>
  <si>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</si>
  <si>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</si>
  <si>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</si>
  <si>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</si>
  <si>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</si>
  <si>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</si>
  <si>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</si>
  <si>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</si>
  <si>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</si>
  <si>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</si>
  <si>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</si>
  <si>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</si>
  <si>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</si>
  <si>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</si>
  <si>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</si>
  <si>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</si>
  <si>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</si>
  <si>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</si>
  <si>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</si>
  <si>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</si>
  <si>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</si>
  <si>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</si>
  <si>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</si>
  <si>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</si>
  <si>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</si>
  <si>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</si>
  <si>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</si>
  <si>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</si>
  <si>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</si>
  <si>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</si>
  <si>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</si>
  <si>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</si>
  <si>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</si>
  <si>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</si>
  <si>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</si>
  <si>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</si>
  <si>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</si>
  <si>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</si>
  <si>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</si>
  <si>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</si>
  <si>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</si>
  <si>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</si>
  <si>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</si>
  <si>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</si>
  <si>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</si>
  <si>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</si>
  <si>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</si>
  <si>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</si>
  <si>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</si>
  <si>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</si>
  <si>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</si>
  <si>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</si>
  <si>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</si>
  <si>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</si>
  <si>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</si>
  <si>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</si>
  <si>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</si>
  <si>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</si>
  <si>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</si>
  <si>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</si>
  <si>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</si>
  <si>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</si>
  <si>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</si>
  <si>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</si>
  <si>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</si>
  <si>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</si>
  <si>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</si>
  <si>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</si>
  <si>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</si>
  <si>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</si>
  <si>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</si>
  <si>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</si>
  <si>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</si>
  <si>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</si>
  <si>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</si>
  <si>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</si>
  <si>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</si>
  <si>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</si>
  <si>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</si>
  <si>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</si>
  <si>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</si>
  <si>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</si>
  <si>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</si>
  <si>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</si>
  <si>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</si>
  <si>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</si>
  <si>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</si>
  <si>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</si>
  <si>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</si>
  <si>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</si>
  <si>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</si>
  <si>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</si>
  <si>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</si>
  <si>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</si>
  <si>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</si>
  <si>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</si>
  <si>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</si>
  <si>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</si>
  <si>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</si>
  <si>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</si>
  <si>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</si>
  <si>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</si>
  <si>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</si>
  <si>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</si>
  <si>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</si>
  <si>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</si>
  <si>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</si>
  <si>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</si>
  <si>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</si>
  <si>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</si>
  <si>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</si>
  <si>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</si>
  <si>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</si>
  <si>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</si>
  <si>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</si>
  <si>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</si>
  <si>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</si>
  <si>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</si>
  <si>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</si>
  <si>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</si>
  <si>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</si>
  <si>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</si>
  <si>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</si>
  <si>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</si>
  <si>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</si>
  <si>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</si>
  <si>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</si>
  <si>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</si>
  <si>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</si>
  <si>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</si>
  <si>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</si>
  <si>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</si>
  <si>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</si>
  <si>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</si>
  <si>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</si>
  <si>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</si>
  <si>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</si>
  <si>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</si>
  <si>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</si>
  <si>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</si>
  <si>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</si>
  <si>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</si>
  <si>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</si>
  <si>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</si>
  <si>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</si>
  <si>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</si>
  <si>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</si>
  <si>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</si>
  <si>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</si>
  <si>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</si>
  <si>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</si>
  <si>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</si>
  <si>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</si>
  <si>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</si>
  <si>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</si>
  <si>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</si>
  <si>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</si>
  <si>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</si>
  <si>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</si>
  <si>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</si>
  <si>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</si>
  <si>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</si>
  <si>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</si>
  <si>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</si>
  <si>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</si>
  <si>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</si>
  <si>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</si>
  <si>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</si>
  <si>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</si>
  <si>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</si>
  <si>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</si>
  <si>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</si>
  <si>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</si>
  <si>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</si>
  <si>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</si>
  <si>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</si>
  <si>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</si>
  <si>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</si>
  <si>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</si>
  <si>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</si>
  <si>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</si>
  <si>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</si>
  <si>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</si>
  <si>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</si>
  <si>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</si>
  <si>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</si>
  <si>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</si>
  <si>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</si>
  <si>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</si>
  <si>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</si>
  <si>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</si>
  <si>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</si>
  <si>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</si>
  <si>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</si>
  <si>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</si>
  <si>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</si>
  <si>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</si>
  <si>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</si>
  <si>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</si>
  <si>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</si>
  <si>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</si>
  <si>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</si>
  <si>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</si>
  <si>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</si>
  <si>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</si>
  <si>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</si>
  <si>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</si>
  <si>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</si>
  <si>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</si>
  <si>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</si>
  <si>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</si>
  <si>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</si>
  <si>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</si>
  <si>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</si>
  <si>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</si>
  <si>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</si>
  <si>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</si>
  <si>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</si>
  <si>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</si>
  <si>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</si>
  <si>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</si>
  <si>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</si>
  <si>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</si>
  <si>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</si>
  <si>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</si>
  <si>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</si>
  <si>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</si>
  <si>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</si>
  <si>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</si>
  <si>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</si>
  <si>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</si>
  <si>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</si>
  <si>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</si>
  <si>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</si>
  <si>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</si>
  <si>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</si>
  <si>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</si>
  <si>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</si>
  <si>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</si>
  <si>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</si>
  <si>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</si>
  <si>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</si>
  <si>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</si>
  <si>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</si>
  <si>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</si>
  <si>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</si>
  <si>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</si>
  <si>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</si>
  <si>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</si>
  <si>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</si>
  <si>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</si>
  <si>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</si>
  <si>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</si>
  <si>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</si>
  <si>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</si>
  <si>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</si>
  <si>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</si>
  <si>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</si>
  <si>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</si>
  <si>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</si>
  <si>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</si>
  <si>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</si>
  <si>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</si>
  <si>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</si>
  <si>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</si>
  <si>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</si>
  <si>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</si>
  <si>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</si>
  <si>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</si>
  <si>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</si>
  <si>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</si>
  <si>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</si>
  <si>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</si>
  <si>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</si>
  <si>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</si>
  <si>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</si>
  <si>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</si>
  <si>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</si>
  <si>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</si>
  <si>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</si>
  <si>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</si>
  <si>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</si>
  <si>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</si>
  <si>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</si>
  <si>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</si>
  <si>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</si>
  <si>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</si>
  <si>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</si>
  <si>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</si>
  <si>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</si>
  <si>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</si>
  <si>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</si>
  <si>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</si>
  <si>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</si>
  <si>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</si>
  <si>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</si>
  <si>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</si>
  <si>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</si>
  <si>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</si>
  <si>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</si>
  <si>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</si>
  <si>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</si>
  <si>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</si>
  <si>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</si>
  <si>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</si>
  <si>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</si>
  <si>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</si>
  <si>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</si>
  <si>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</si>
  <si>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</si>
  <si>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</si>
  <si>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</si>
  <si>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</si>
  <si>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</si>
  <si>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</si>
  <si>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</si>
  <si>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</si>
  <si>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</si>
  <si>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</si>
  <si>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</si>
  <si>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</si>
  <si>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</si>
  <si>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</si>
  <si>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</si>
  <si>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</si>
  <si>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</si>
  <si>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</si>
  <si>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</si>
  <si>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</si>
  <si>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</si>
  <si>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</si>
  <si>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</si>
  <si>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</si>
  <si>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</si>
  <si>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</si>
  <si>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</si>
  <si>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</si>
  <si>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</si>
  <si>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</si>
  <si>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</si>
  <si>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</si>
  <si>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</si>
  <si>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</si>
  <si>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</si>
  <si>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</si>
  <si>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</si>
  <si>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</si>
  <si>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</si>
  <si>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</si>
  <si>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</si>
  <si>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</si>
  <si>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</si>
  <si>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</si>
  <si>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</si>
  <si>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</si>
  <si>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</si>
  <si>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</si>
  <si>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</si>
  <si>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</si>
  <si>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</si>
  <si>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</si>
  <si>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</si>
  <si>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</si>
  <si>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</si>
  <si>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</si>
  <si>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</si>
  <si>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</si>
  <si>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</si>
  <si>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</si>
  <si>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</si>
  <si>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</si>
  <si>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</si>
  <si>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</si>
  <si>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</si>
  <si>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</si>
  <si>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</si>
  <si>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</si>
  <si>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</si>
  <si>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</si>
  <si>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</si>
  <si>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</si>
  <si>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</si>
  <si>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</si>
  <si>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</si>
  <si>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</si>
  <si>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</si>
  <si>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</si>
  <si>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</si>
  <si>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</si>
  <si>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</si>
  <si>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</si>
  <si>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</si>
  <si>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</si>
  <si>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</si>
  <si>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</si>
  <si>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</si>
  <si>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</si>
  <si>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</si>
  <si>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</si>
  <si>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</si>
  <si>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</si>
  <si>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</si>
  <si>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</si>
  <si>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</si>
  <si>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</si>
  <si>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</si>
  <si>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</si>
  <si>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</si>
  <si>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</si>
  <si>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</si>
  <si>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</si>
  <si>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</si>
  <si>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</si>
  <si>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</si>
  <si>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</si>
  <si>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</si>
  <si>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</si>
  <si>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</si>
  <si>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</si>
  <si>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</si>
  <si>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</si>
  <si>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</si>
  <si>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</si>
  <si>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</si>
  <si>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</si>
  <si>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</si>
  <si>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</si>
  <si>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</si>
  <si>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</si>
  <si>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</si>
  <si>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</si>
  <si>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</si>
  <si>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</si>
  <si>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</si>
  <si>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</si>
  <si>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</si>
  <si>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</si>
  <si>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</si>
  <si>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</si>
  <si>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</si>
  <si>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</si>
  <si>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</si>
  <si>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</si>
  <si>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</si>
  <si>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</si>
  <si>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</si>
  <si>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</si>
  <si>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</si>
  <si>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</si>
  <si>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</si>
  <si>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</si>
  <si>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</si>
  <si>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</si>
  <si>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</si>
  <si>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</si>
  <si>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</si>
  <si>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</si>
  <si>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</si>
  <si>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</si>
  <si>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</si>
  <si>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</si>
  <si>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</si>
  <si>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</si>
  <si>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</si>
  <si>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</si>
  <si>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</si>
  <si>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</si>
  <si>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</si>
  <si>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</si>
  <si>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</si>
  <si>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</si>
  <si>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</si>
  <si>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</si>
  <si>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</si>
  <si>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</si>
  <si>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</si>
  <si>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</si>
  <si>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</si>
  <si>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</si>
  <si>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</si>
  <si>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</si>
  <si>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</si>
  <si>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</si>
  <si>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</si>
  <si>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</si>
  <si>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</si>
  <si>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</si>
  <si>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</si>
  <si>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</si>
  <si>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</si>
  <si>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</si>
  <si>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</si>
  <si>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</si>
  <si>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</si>
  <si>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</si>
  <si>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</si>
  <si>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</si>
  <si>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</si>
  <si>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</si>
  <si>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</si>
  <si>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</si>
  <si>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</si>
  <si>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</si>
  <si>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</si>
  <si>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</si>
  <si>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</si>
  <si>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</si>
  <si>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</si>
  <si>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</si>
  <si>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</si>
  <si>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</si>
  <si>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</si>
  <si>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</si>
  <si>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</si>
  <si>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</si>
  <si>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</si>
  <si>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</si>
  <si>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</si>
  <si>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</si>
  <si>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</si>
  <si>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</si>
  <si>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</si>
  <si>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</si>
  <si>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</si>
  <si>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</si>
  <si>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</si>
  <si>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</si>
  <si>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</si>
  <si>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</si>
  <si>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</si>
  <si>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</si>
  <si>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</si>
  <si>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</si>
  <si>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</si>
  <si>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</si>
  <si>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</si>
  <si>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</si>
  <si>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</si>
  <si>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</si>
  <si>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</si>
  <si>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</si>
  <si>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</si>
  <si>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</si>
  <si>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</si>
  <si>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</si>
  <si>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</si>
  <si>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</si>
  <si>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</si>
  <si>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</si>
  <si>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</si>
  <si>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</si>
  <si>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</si>
  <si>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</si>
  <si>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</si>
  <si>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</si>
  <si>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</si>
  <si>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</si>
  <si>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</si>
  <si>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</si>
  <si>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</si>
  <si>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</si>
  <si>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</si>
  <si>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</si>
  <si>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</si>
  <si>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</si>
  <si>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</si>
  <si>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</si>
  <si>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</si>
  <si>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</si>
  <si>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</si>
  <si>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</si>
  <si>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</si>
  <si>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</si>
  <si>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</si>
  <si>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</si>
  <si>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</si>
  <si>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</si>
  <si>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</si>
  <si>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</si>
  <si>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</si>
  <si>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</si>
  <si>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</si>
  <si>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</si>
  <si>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</si>
  <si>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</si>
  <si>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</si>
  <si>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</si>
  <si>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</si>
  <si>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</si>
  <si>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</si>
  <si>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</si>
  <si>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</si>
  <si>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</si>
  <si>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</si>
  <si>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</si>
  <si>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</si>
  <si>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</si>
  <si>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</si>
  <si>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</si>
  <si>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</si>
  <si>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</si>
  <si>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</si>
  <si>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</si>
  <si>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</si>
  <si>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</si>
  <si>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</si>
  <si>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</si>
  <si>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</si>
  <si>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</si>
  <si>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</si>
  <si>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</si>
  <si>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</si>
  <si>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</si>
  <si>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</si>
  <si>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</si>
  <si>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</si>
  <si>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</si>
  <si>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</si>
  <si>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</si>
  <si>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</si>
  <si>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</si>
  <si>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</si>
  <si>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</si>
  <si>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</si>
  <si>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</si>
  <si>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</si>
  <si>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</si>
  <si>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</si>
  <si>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</si>
  <si>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</si>
  <si>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</si>
  <si>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</si>
  <si>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</si>
  <si>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</si>
  <si>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</si>
  <si>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</si>
  <si>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</si>
  <si>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</si>
  <si>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</si>
  <si>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</si>
  <si>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</si>
  <si>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</si>
  <si>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</si>
  <si>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</si>
  <si>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</si>
  <si>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</si>
  <si>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</si>
  <si>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</si>
  <si>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</si>
  <si>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</si>
  <si>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</si>
  <si>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</si>
  <si>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</si>
  <si>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</si>
  <si>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</si>
  <si>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</si>
  <si>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</si>
  <si>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</si>
  <si>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</si>
  <si>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</si>
  <si>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</si>
  <si>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</si>
  <si>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</si>
  <si>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</si>
  <si>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</si>
  <si>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</si>
  <si>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</si>
  <si>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</si>
  <si>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</si>
  <si>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</si>
  <si>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</si>
  <si>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</si>
  <si>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</si>
  <si>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</si>
  <si>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</si>
  <si>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</si>
  <si>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</si>
  <si>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</si>
  <si>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</si>
  <si>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</si>
  <si>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</si>
  <si>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</si>
  <si>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</si>
  <si>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</si>
  <si>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</si>
  <si>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</si>
  <si>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</si>
  <si>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</si>
  <si>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</si>
  <si>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</si>
  <si>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</si>
  <si>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</si>
  <si>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</si>
  <si>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</si>
  <si>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</si>
  <si>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</si>
  <si>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</si>
  <si>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</si>
  <si>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</si>
  <si>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</si>
  <si>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</si>
  <si>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</si>
  <si>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</si>
  <si>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</si>
  <si>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</si>
  <si>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</si>
  <si>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</si>
  <si>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</si>
  <si>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</si>
  <si>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</si>
  <si>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</si>
  <si>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</si>
  <si>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</si>
  <si>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</si>
  <si>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</si>
  <si>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</si>
  <si>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</si>
  <si>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</si>
  <si>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</si>
  <si>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</si>
  <si>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</si>
  <si>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</si>
  <si>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</si>
  <si>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</si>
  <si>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</si>
  <si>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</si>
  <si>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</si>
  <si>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</si>
  <si>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</si>
  <si>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</si>
  <si>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</si>
  <si>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</si>
  <si>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</si>
  <si>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</si>
  <si>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</si>
  <si>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</si>
  <si>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</si>
  <si>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</si>
  <si>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</si>
  <si>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</si>
  <si>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</si>
  <si>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</si>
  <si>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</si>
  <si>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</si>
  <si>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</si>
  <si>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</si>
  <si>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</si>
  <si>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</si>
  <si>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</si>
  <si>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</si>
  <si>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</si>
  <si>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</si>
  <si>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</si>
  <si>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</si>
  <si>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</si>
  <si>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</si>
  <si>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</si>
  <si>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</si>
  <si>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</si>
  <si>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</si>
  <si>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</si>
  <si>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</si>
  <si>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</si>
  <si>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</si>
  <si>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</si>
  <si>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</si>
  <si>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</si>
  <si>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</si>
  <si>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</si>
  <si>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</si>
  <si>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</si>
  <si>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</si>
  <si>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</si>
  <si>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</si>
  <si>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</si>
  <si>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</si>
  <si>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</si>
  <si>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</si>
  <si>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</si>
  <si>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</si>
  <si>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</si>
  <si>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</si>
  <si>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</si>
  <si>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</si>
  <si>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</si>
  <si>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</si>
  <si>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</si>
  <si>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</si>
  <si>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</si>
  <si>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</si>
  <si>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</si>
  <si>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</si>
  <si>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</si>
  <si>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</si>
  <si>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</si>
  <si>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</si>
  <si>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</si>
  <si>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</si>
  <si>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</si>
  <si>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</si>
  <si>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</si>
  <si>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</si>
  <si>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</si>
  <si>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</si>
  <si>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</si>
  <si>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</si>
  <si>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</si>
  <si>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</si>
  <si>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</si>
  <si>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</si>
  <si>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</si>
  <si>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</si>
  <si>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</si>
  <si>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</si>
  <si>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</si>
  <si>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</si>
  <si>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</si>
  <si>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</si>
  <si>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</si>
  <si>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</si>
  <si>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</si>
  <si>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</si>
  <si>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</si>
  <si>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</si>
  <si>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</si>
  <si>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</si>
  <si>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</si>
  <si>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</si>
  <si>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</si>
  <si>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</si>
  <si>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</si>
  <si>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</si>
  <si>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</si>
  <si>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</si>
  <si>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</si>
  <si>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</si>
  <si>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</si>
  <si>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</si>
  <si>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</si>
  <si>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</si>
  <si>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</si>
  <si>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</si>
  <si>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</si>
  <si>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</si>
  <si>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</si>
  <si>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</si>
  <si>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</si>
  <si>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</si>
  <si>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</si>
  <si>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</si>
  <si>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</si>
  <si>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</si>
  <si>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</si>
  <si>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</si>
  <si>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</si>
  <si>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</si>
  <si>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</si>
  <si>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</si>
  <si>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</si>
  <si>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</si>
  <si>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</si>
  <si>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</si>
  <si>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</si>
  <si>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</si>
  <si>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</si>
  <si>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</si>
  <si>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</si>
  <si>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</si>
  <si>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</si>
  <si>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</si>
  <si>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</si>
  <si>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</si>
  <si>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</si>
  <si>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</si>
  <si>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</si>
  <si>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</si>
  <si>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</si>
  <si>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</si>
  <si>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</si>
  <si>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</si>
  <si>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</si>
  <si>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</si>
  <si>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</si>
  <si>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</si>
  <si>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</si>
  <si>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</si>
  <si>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</si>
  <si>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</si>
  <si>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</si>
  <si>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</si>
  <si>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</si>
  <si>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</si>
  <si>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</si>
  <si>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</si>
  <si>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</si>
  <si>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</si>
  <si>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</si>
  <si>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</si>
  <si>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</si>
  <si>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</si>
  <si>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</si>
  <si>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</si>
  <si>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</si>
  <si>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</si>
  <si>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</si>
  <si>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</si>
  <si>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</si>
  <si>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</si>
  <si>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</si>
  <si>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</si>
  <si>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</si>
  <si>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</si>
  <si>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</si>
  <si>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</si>
  <si>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</si>
  <si>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</si>
  <si>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</si>
  <si>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</si>
  <si>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</si>
  <si>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</si>
  <si>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</si>
  <si>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</si>
  <si>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</si>
  <si>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</si>
  <si>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</si>
  <si>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</si>
  <si>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</si>
  <si>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</si>
  <si>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</si>
  <si>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</si>
  <si>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</si>
  <si>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</si>
  <si>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</si>
  <si>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</si>
  <si>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</si>
  <si>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</si>
  <si>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</si>
  <si>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</si>
  <si>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</si>
  <si>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</si>
  <si>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</si>
  <si>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</si>
  <si>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</si>
  <si>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</si>
  <si>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</si>
  <si>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</si>
  <si>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</si>
  <si>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</si>
  <si>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</si>
  <si>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</si>
  <si>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</si>
  <si>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</si>
  <si>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</si>
  <si>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</si>
  <si>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</si>
  <si>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</si>
  <si>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</si>
  <si>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</si>
  <si>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</si>
  <si>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</si>
  <si>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</si>
  <si>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</si>
  <si>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</si>
  <si>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</si>
  <si>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</si>
  <si>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</si>
  <si>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</si>
  <si>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</si>
  <si>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</si>
  <si>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</si>
  <si>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</si>
  <si>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</si>
  <si>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</si>
  <si>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</si>
  <si>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</si>
  <si>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</si>
  <si>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</si>
  <si>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</si>
  <si>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</si>
  <si>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</si>
  <si>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</si>
  <si>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</si>
  <si>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</si>
  <si>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</si>
  <si>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</si>
  <si>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</si>
  <si>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</si>
  <si>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</si>
  <si>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</si>
  <si>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</si>
  <si>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</si>
  <si>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</si>
  <si>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</si>
  <si>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</si>
  <si>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</si>
  <si>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</si>
  <si>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</si>
  <si>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</si>
  <si>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</si>
  <si>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</si>
  <si>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</si>
  <si>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</si>
  <si>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</si>
  <si>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</si>
  <si>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</si>
  <si>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</si>
  <si>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</si>
  <si>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</si>
  <si>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</si>
  <si>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</si>
  <si>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</si>
  <si>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</si>
  <si>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</si>
  <si>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</si>
  <si>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</si>
  <si>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</si>
  <si>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</si>
  <si>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</si>
  <si>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</si>
  <si>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</si>
  <si>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</si>
  <si>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</si>
  <si>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</si>
  <si>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</si>
  <si>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</si>
  <si>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</si>
  <si>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</si>
  <si>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</si>
  <si>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</si>
  <si>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</si>
  <si>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</si>
  <si>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</si>
  <si>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</si>
  <si>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</si>
  <si>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</si>
  <si>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</si>
  <si>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</si>
  <si>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</si>
  <si>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</si>
  <si>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</si>
  <si>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</si>
  <si>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</si>
  <si>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</si>
  <si>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</si>
  <si>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</si>
  <si>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</si>
  <si>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</si>
  <si>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</si>
  <si>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</si>
  <si>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</si>
  <si>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</si>
  <si>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</si>
  <si>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</si>
  <si>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</si>
  <si>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</si>
  <si>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</si>
  <si>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</si>
  <si>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</si>
  <si>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</si>
  <si>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</si>
  <si>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</si>
  <si>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</si>
  <si>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</si>
  <si>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</si>
  <si>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</si>
  <si>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</si>
  <si>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</si>
  <si>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</si>
  <si>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</si>
  <si>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</si>
  <si>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</si>
  <si>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</si>
  <si>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</si>
  <si>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</si>
  <si>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</si>
  <si>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</si>
  <si>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</si>
  <si>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</si>
  <si>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</si>
  <si>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</si>
  <si>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</si>
  <si>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</si>
  <si>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</si>
  <si>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</si>
  <si>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</si>
  <si>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</si>
  <si>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</si>
  <si>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</si>
  <si>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</si>
  <si>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</si>
  <si>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</si>
  <si>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</si>
  <si>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</si>
  <si>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</si>
  <si>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</si>
  <si>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</si>
  <si>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</si>
  <si>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</si>
  <si>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</si>
  <si>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</si>
  <si>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</si>
  <si>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</si>
  <si>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</si>
  <si>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</si>
  <si>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</si>
  <si>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</si>
  <si>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</si>
  <si>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</si>
  <si>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</si>
  <si>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</si>
  <si>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</si>
  <si>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</si>
  <si>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</si>
  <si>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</si>
  <si>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</si>
  <si>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</si>
  <si>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</si>
  <si>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</si>
  <si>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</si>
  <si>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</si>
  <si>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</si>
  <si>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</si>
  <si>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</si>
  <si>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</si>
  <si>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</si>
  <si>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</si>
  <si>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</si>
  <si>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</si>
  <si>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</si>
  <si>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</si>
  <si>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</si>
  <si>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</si>
  <si>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</si>
  <si>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</si>
  <si>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</si>
  <si>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</si>
  <si>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</si>
  <si>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</si>
  <si>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</si>
  <si>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</si>
  <si>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</si>
  <si>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</si>
  <si>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</si>
  <si>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</si>
  <si>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</si>
  <si>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</si>
  <si>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</si>
  <si>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</si>
  <si>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</si>
  <si>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</si>
  <si>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</si>
  <si>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</si>
  <si>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</si>
  <si>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</si>
  <si>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</si>
  <si>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</si>
  <si>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</si>
  <si>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</si>
  <si>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</si>
  <si>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</si>
  <si>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</si>
  <si>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</si>
  <si>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</si>
  <si>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</si>
  <si>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</si>
  <si>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</si>
  <si>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</si>
  <si>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</si>
  <si>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</si>
  <si>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</si>
  <si>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</si>
  <si>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</si>
  <si>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</si>
  <si>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</si>
  <si>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</si>
  <si>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</si>
  <si>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</si>
  <si>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</si>
  <si>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</si>
  <si>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</si>
  <si>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</si>
  <si>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</si>
  <si>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</si>
  <si>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</si>
  <si>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</si>
  <si>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</si>
  <si>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</si>
  <si>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</si>
  <si>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</si>
  <si>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</si>
  <si>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</si>
  <si>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</si>
  <si>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</si>
  <si>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</si>
  <si>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</si>
  <si>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</si>
  <si>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</si>
  <si>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</si>
  <si>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</si>
  <si>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</si>
  <si>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</si>
  <si>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</si>
  <si>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</si>
  <si>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</si>
  <si>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</si>
  <si>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</si>
  <si>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</si>
  <si>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</si>
  <si>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</si>
  <si>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</si>
  <si>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</si>
  <si>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</si>
  <si>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</si>
  <si>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</si>
  <si>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</si>
  <si>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</si>
  <si>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</si>
  <si>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</si>
  <si>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</si>
  <si>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</si>
  <si>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</si>
  <si>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</si>
  <si>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</si>
  <si>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</si>
  <si>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</si>
  <si>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</si>
  <si>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</si>
  <si>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</si>
  <si>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</si>
  <si>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</si>
  <si>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</si>
  <si>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</si>
  <si>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</si>
  <si>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</si>
  <si>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</si>
  <si>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</si>
  <si>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</si>
  <si>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</si>
  <si>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</si>
  <si>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</si>
  <si>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</si>
  <si>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</si>
  <si>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</si>
  <si>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</si>
  <si>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</si>
  <si>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</si>
  <si>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</si>
  <si>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</si>
  <si>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</si>
  <si>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</si>
  <si>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</si>
  <si>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</si>
  <si>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</si>
  <si>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</si>
  <si>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</si>
  <si>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</si>
  <si>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</si>
  <si>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</si>
  <si>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</si>
  <si>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</si>
  <si>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</si>
  <si>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</si>
  <si>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</si>
  <si>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</si>
  <si>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</si>
  <si>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</si>
  <si>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</si>
  <si>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</si>
  <si>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</si>
  <si>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</si>
  <si>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</si>
  <si>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</si>
  <si>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</si>
  <si>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</si>
  <si>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</si>
  <si>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</si>
  <si>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</si>
  <si>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</si>
  <si>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</si>
  <si>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</si>
  <si>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</si>
  <si>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</si>
  <si>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</si>
  <si>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</si>
  <si>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</si>
  <si>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</si>
  <si>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</si>
  <si>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</si>
  <si>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</si>
  <si>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</si>
  <si>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</si>
  <si>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</si>
  <si>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</si>
  <si>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</si>
  <si>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</si>
  <si>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</si>
  <si>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</si>
  <si>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</si>
  <si>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</si>
  <si>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</si>
  <si>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</si>
  <si>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</si>
  <si>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</si>
  <si>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</si>
  <si>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</si>
  <si>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</si>
  <si>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</si>
  <si>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</si>
  <si>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</si>
  <si>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</si>
  <si>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</si>
  <si>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</si>
  <si>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</si>
  <si>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</si>
  <si>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</si>
  <si>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</si>
  <si>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</si>
  <si>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</si>
  <si>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</si>
  <si>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</si>
  <si>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</si>
  <si>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</si>
  <si>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</si>
  <si>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</si>
  <si>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</si>
  <si>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</si>
  <si>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</si>
  <si>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</si>
  <si>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</si>
  <si>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</si>
  <si>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</si>
  <si>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</si>
  <si>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</si>
  <si>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</si>
  <si>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</si>
  <si>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</si>
  <si>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</si>
  <si>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</si>
  <si>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</si>
  <si>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</si>
  <si>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</si>
  <si>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</si>
  <si>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</si>
  <si>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</si>
  <si>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</si>
  <si>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</si>
  <si>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</si>
  <si>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</si>
  <si>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</si>
  <si>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</si>
  <si>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</si>
  <si>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</si>
  <si>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</si>
  <si>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</si>
  <si>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</si>
  <si>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</si>
  <si>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</si>
  <si>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</si>
  <si>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</si>
  <si>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</si>
  <si>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</si>
  <si>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</si>
  <si>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</si>
  <si>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</si>
  <si>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</si>
  <si>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</si>
  <si>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</si>
  <si>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</si>
  <si>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</si>
  <si>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</si>
  <si>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</si>
  <si>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</si>
  <si>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</si>
  <si>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</si>
  <si>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</si>
  <si>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</si>
  <si>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</si>
  <si>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</si>
  <si>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</si>
  <si>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</si>
  <si>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</si>
  <si>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</si>
  <si>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</si>
  <si>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</si>
  <si>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</si>
  <si>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</si>
  <si>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</si>
  <si>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</si>
  <si>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</si>
  <si>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</si>
  <si>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</si>
  <si>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</si>
  <si>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</si>
  <si>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</si>
  <si>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</si>
  <si>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</si>
  <si>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</si>
  <si>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</si>
  <si>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</si>
  <si>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</si>
  <si>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</si>
  <si>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</si>
  <si>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</si>
  <si>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</si>
  <si>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</si>
  <si>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</si>
  <si>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</si>
  <si>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</si>
  <si>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</si>
  <si>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</si>
  <si>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</si>
  <si>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</si>
  <si>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</si>
  <si>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</si>
  <si>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</si>
  <si>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</si>
  <si>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</si>
  <si>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</si>
  <si>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</si>
  <si>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</si>
  <si>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</si>
  <si>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</si>
  <si>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</si>
  <si>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</si>
  <si>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</si>
  <si>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</si>
  <si>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</si>
  <si>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</si>
  <si>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</si>
  <si>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</si>
  <si>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</si>
  <si>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</si>
  <si>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</si>
  <si>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</si>
  <si>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</si>
  <si>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</si>
  <si>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</si>
  <si>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</si>
  <si>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</si>
  <si>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</si>
  <si>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</si>
  <si>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</si>
  <si>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</si>
  <si>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</si>
  <si>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</si>
  <si>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</si>
  <si>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</si>
  <si>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</si>
  <si>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</si>
  <si>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</si>
  <si>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</si>
  <si>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</si>
  <si>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</si>
  <si>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</si>
  <si>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</si>
  <si>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</si>
  <si>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</si>
  <si>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</si>
  <si>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</si>
  <si>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</si>
  <si>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</si>
  <si>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</si>
  <si>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</si>
  <si>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</si>
  <si>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</si>
  <si>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</si>
  <si>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</si>
  <si>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</si>
  <si>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</si>
  <si>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</si>
  <si>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</si>
  <si>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</si>
  <si>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</si>
  <si>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</si>
  <si>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</si>
  <si>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</si>
  <si>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</si>
  <si>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</si>
  <si>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</si>
  <si>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</si>
  <si>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</si>
  <si>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</si>
  <si>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</si>
  <si>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</si>
  <si>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</si>
  <si>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</si>
  <si>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</si>
  <si>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</si>
  <si>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</si>
  <si>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</si>
  <si>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</si>
  <si>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</si>
  <si>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</si>
  <si>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</si>
  <si>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</si>
  <si>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</si>
  <si>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</si>
  <si>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</si>
  <si>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</si>
  <si>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</si>
  <si>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</si>
  <si>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</si>
  <si>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</si>
  <si>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</si>
  <si>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</si>
  <si>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</si>
  <si>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</si>
  <si>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</si>
  <si>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</si>
  <si>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</si>
  <si>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</si>
  <si>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</si>
  <si>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</si>
  <si>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</si>
  <si>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</si>
  <si>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</si>
  <si>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</si>
  <si>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</si>
  <si>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</si>
  <si>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</si>
  <si>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</si>
  <si>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</si>
  <si>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</si>
  <si>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</si>
  <si>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</si>
  <si>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</si>
  <si>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</si>
  <si>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</si>
  <si>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</si>
  <si>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</si>
  <si>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</si>
  <si>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</si>
  <si>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</si>
  <si>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</si>
  <si>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</si>
  <si>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</si>
  <si>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</si>
  <si>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</si>
  <si>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</si>
  <si>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</si>
  <si>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</si>
  <si>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</si>
  <si>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</si>
  <si>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</si>
  <si>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</si>
  <si>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</si>
  <si>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</si>
  <si>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</si>
  <si>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</si>
  <si>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</si>
  <si>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</si>
  <si>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</si>
  <si>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</si>
  <si>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</si>
  <si>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</si>
  <si>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</si>
  <si>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</si>
  <si>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</si>
  <si>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</si>
  <si>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</si>
  <si>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</si>
  <si>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</si>
  <si>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</si>
  <si>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</si>
  <si>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</si>
  <si>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</si>
  <si>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</si>
  <si>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</si>
  <si>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</si>
  <si>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</si>
  <si>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</si>
  <si>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</si>
  <si>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</si>
  <si>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</si>
  <si>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</si>
  <si>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</si>
  <si>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</si>
  <si>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</si>
  <si>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</si>
  <si>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</si>
  <si>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</si>
  <si>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</si>
  <si>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</si>
  <si>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</si>
  <si>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</si>
  <si>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</si>
  <si>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</si>
  <si>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</si>
  <si>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</si>
  <si>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</si>
  <si>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</si>
  <si>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</si>
  <si>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</si>
  <si>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</si>
  <si>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</si>
  <si>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</si>
  <si>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</si>
  <si>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</si>
  <si>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</si>
  <si>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</si>
  <si>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</si>
  <si>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</si>
  <si>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</si>
  <si>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</si>
  <si>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</si>
  <si>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</si>
  <si>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</si>
  <si>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</si>
  <si>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</si>
  <si>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</si>
  <si>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</si>
  <si>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</si>
  <si>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</si>
  <si>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</si>
  <si>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</si>
  <si>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</si>
  <si>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</si>
  <si>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</si>
  <si>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</si>
  <si>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</si>
  <si>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</si>
  <si>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</si>
  <si>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</si>
  <si>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</si>
  <si>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</si>
  <si>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</si>
  <si>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</si>
  <si>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</si>
  <si>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</si>
  <si>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</si>
  <si>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</si>
  <si>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</si>
  <si>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</si>
  <si>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</si>
  <si>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</si>
  <si>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</si>
  <si>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</si>
  <si>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</si>
  <si>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</si>
  <si>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</si>
  <si>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</si>
  <si>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</si>
  <si>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</si>
  <si>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</si>
  <si>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</si>
  <si>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</si>
  <si>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</si>
  <si>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</si>
  <si>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</si>
  <si>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</si>
  <si>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</si>
  <si>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</si>
  <si>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</si>
  <si>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</si>
  <si>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</si>
  <si>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</si>
  <si>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</si>
  <si>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</si>
  <si>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</si>
  <si>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</si>
  <si>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</si>
  <si>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</si>
  <si>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</si>
  <si>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</si>
  <si>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</si>
  <si>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</si>
  <si>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</si>
  <si>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</si>
  <si>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</si>
  <si>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</si>
  <si>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</si>
  <si>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</si>
  <si>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</si>
  <si>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</si>
  <si>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</si>
  <si>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</si>
  <si>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</si>
  <si>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</si>
  <si>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</si>
  <si>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</si>
  <si>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</si>
  <si>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</si>
  <si>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</si>
  <si>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</si>
  <si>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</si>
  <si>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</si>
  <si>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</si>
  <si>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</si>
  <si>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</si>
  <si>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</si>
  <si>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</si>
  <si>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</si>
  <si>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</si>
  <si>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</si>
  <si>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</si>
  <si>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</si>
  <si>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</si>
  <si>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</si>
  <si>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</si>
  <si>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</si>
  <si>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</si>
  <si>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</si>
  <si>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</si>
  <si>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</si>
  <si>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</si>
  <si>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</si>
  <si>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</si>
  <si>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</si>
  <si>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</si>
  <si>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</si>
  <si>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</si>
  <si>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</si>
  <si>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</si>
  <si>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</si>
  <si>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</si>
  <si>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</si>
  <si>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</si>
  <si>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</si>
  <si>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</si>
  <si>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</si>
  <si>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</si>
  <si>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</si>
  <si>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</si>
  <si>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</si>
  <si>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</si>
  <si>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</si>
  <si>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</si>
  <si>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</si>
  <si>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</si>
  <si>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</si>
  <si>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</si>
  <si>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</si>
  <si>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</si>
  <si>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</si>
  <si>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</si>
  <si>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</si>
  <si>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</si>
  <si>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</si>
  <si>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</si>
  <si>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</si>
  <si>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</si>
  <si>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</si>
  <si>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</si>
  <si>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</si>
  <si>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</si>
  <si>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</si>
  <si>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</si>
  <si>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</si>
  <si>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</si>
  <si>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</si>
  <si>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</si>
  <si>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</si>
  <si>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</si>
  <si>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</si>
  <si>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</si>
  <si>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</si>
  <si>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</si>
  <si>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</si>
  <si>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</si>
  <si>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</si>
  <si>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</si>
  <si>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</si>
  <si>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</si>
  <si>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</si>
  <si>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</si>
  <si>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</si>
  <si>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</si>
  <si>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</si>
  <si>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</si>
  <si>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</si>
  <si>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</si>
  <si>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</si>
  <si>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</si>
  <si>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</si>
  <si>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</si>
  <si>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</si>
  <si>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</si>
  <si>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</si>
  <si>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</si>
  <si>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</si>
  <si>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</si>
  <si>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</si>
  <si>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</si>
  <si>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</si>
  <si>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</si>
  <si>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</si>
  <si>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</si>
  <si>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</si>
  <si>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</si>
  <si>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</si>
  <si>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</si>
  <si>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</si>
  <si>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</si>
  <si>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</si>
  <si>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</si>
  <si>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</si>
  <si>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</si>
  <si>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</si>
  <si>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</si>
  <si>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</si>
  <si>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</si>
  <si>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</si>
  <si>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</si>
  <si>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</si>
  <si>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</si>
  <si>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</si>
  <si>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</si>
  <si>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</si>
  <si>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</si>
  <si>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</si>
  <si>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</si>
  <si>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</si>
  <si>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</si>
  <si>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</si>
  <si>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</si>
  <si>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</si>
  <si>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</si>
  <si>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</si>
  <si>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</si>
  <si>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</si>
  <si>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</si>
  <si>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</si>
  <si>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</si>
  <si>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</si>
  <si>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</si>
  <si>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</si>
  <si>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</si>
  <si>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</si>
  <si>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</si>
  <si>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</si>
  <si>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</si>
  <si>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</si>
  <si>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</si>
  <si>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</si>
  <si>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</si>
  <si>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</si>
  <si>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</si>
  <si>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</si>
  <si>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</si>
  <si>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</si>
  <si>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</si>
  <si>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</si>
  <si>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</si>
  <si>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</si>
  <si>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</si>
  <si>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</si>
  <si>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</si>
  <si>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</si>
  <si>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</si>
  <si>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</si>
  <si>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</si>
  <si>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</si>
  <si>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</si>
  <si>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</si>
  <si>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</si>
  <si>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</si>
  <si>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</si>
  <si>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</si>
  <si>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</si>
  <si>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</si>
  <si>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</si>
  <si>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</si>
  <si>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</si>
  <si>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</si>
  <si>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</si>
  <si>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</si>
  <si>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</si>
  <si>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</si>
  <si>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</si>
  <si>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</si>
  <si>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</si>
  <si>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</si>
  <si>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</si>
  <si>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</si>
  <si>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</si>
  <si>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</si>
  <si>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</si>
  <si>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</si>
  <si>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</si>
  <si>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</si>
  <si>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</si>
  <si>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</si>
  <si>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</si>
  <si>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</si>
  <si>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</si>
  <si>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</si>
  <si>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</si>
  <si>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</si>
  <si>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</si>
  <si>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</si>
  <si>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</si>
  <si>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</si>
  <si>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</si>
  <si>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</si>
  <si>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</si>
  <si>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</si>
  <si>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</si>
  <si>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</si>
  <si>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</si>
  <si>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</si>
  <si>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</si>
  <si>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</si>
  <si>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</si>
  <si>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</si>
  <si>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</si>
  <si>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</si>
  <si>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</si>
  <si>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</si>
  <si>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</si>
  <si>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</si>
  <si>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</si>
  <si>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</si>
  <si>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</si>
  <si>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</si>
  <si>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</si>
  <si>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</si>
  <si>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</si>
  <si>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</si>
  <si>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</si>
  <si>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</si>
  <si>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</si>
  <si>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</si>
  <si>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</si>
  <si>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</si>
  <si>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</si>
  <si>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</si>
  <si>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</si>
  <si>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</si>
  <si>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</si>
  <si>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</si>
  <si>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</si>
  <si>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</si>
  <si>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</si>
  <si>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</si>
  <si>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</si>
  <si>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</si>
  <si>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</si>
  <si>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</si>
  <si>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</si>
  <si>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</si>
  <si>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</si>
  <si>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</si>
  <si>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</si>
  <si>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</si>
  <si>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</si>
  <si>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</si>
  <si>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</si>
  <si>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</si>
  <si>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</si>
  <si>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</si>
  <si>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</si>
  <si>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</si>
  <si>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</si>
  <si>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</si>
  <si>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</si>
  <si>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</si>
  <si>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</si>
  <si>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</si>
  <si>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</si>
  <si>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</si>
  <si>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</si>
  <si>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</si>
  <si>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</si>
  <si>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</si>
  <si>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</si>
  <si>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</si>
  <si>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</si>
  <si>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</si>
  <si>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</si>
  <si>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</si>
  <si>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</si>
  <si>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</si>
  <si>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</si>
  <si>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</si>
  <si>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</si>
  <si>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</si>
  <si>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</si>
  <si>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</si>
  <si>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</si>
  <si>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</si>
  <si>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</si>
  <si>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</si>
  <si>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</si>
  <si>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</si>
  <si>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</si>
  <si>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</si>
  <si>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</si>
  <si>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</si>
  <si>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</si>
  <si>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</si>
  <si>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</si>
  <si>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</si>
  <si>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</si>
  <si>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</si>
  <si>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</si>
  <si>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</si>
  <si>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</si>
  <si>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</si>
  <si>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</si>
  <si>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</si>
  <si>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</si>
  <si>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</si>
  <si>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</si>
  <si>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</si>
  <si>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</si>
  <si>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</si>
  <si>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</si>
  <si>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</si>
  <si>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</si>
  <si>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</si>
  <si>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</si>
  <si>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</si>
  <si>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</si>
  <si>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</si>
  <si>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</si>
  <si>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</si>
  <si>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</si>
  <si>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</si>
  <si>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</si>
  <si>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</si>
  <si>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</si>
  <si>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</si>
  <si>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</si>
  <si>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</si>
  <si>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</si>
  <si>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</si>
  <si>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</si>
  <si>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</si>
  <si>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</si>
  <si>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</si>
  <si>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</si>
  <si>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</si>
  <si>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</si>
  <si>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</si>
  <si>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</si>
  <si>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</si>
  <si>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</si>
  <si>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</si>
  <si>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</si>
  <si>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</si>
  <si>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</si>
  <si>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</si>
  <si>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</si>
  <si>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</si>
  <si>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</si>
  <si>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</si>
  <si>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</si>
  <si>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</si>
  <si>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</si>
  <si>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</si>
  <si>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</si>
  <si>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</si>
  <si>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</si>
  <si>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</si>
  <si>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</si>
  <si>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</si>
  <si>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</si>
  <si>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</si>
  <si>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</si>
  <si>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</si>
  <si>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</si>
  <si>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</si>
  <si>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</si>
  <si>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</si>
  <si>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</si>
  <si>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</si>
  <si>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</si>
  <si>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</si>
  <si>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</si>
  <si>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</si>
  <si>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</si>
  <si>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</si>
  <si>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</si>
  <si>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</si>
  <si>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</si>
  <si>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</si>
  <si>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</si>
  <si>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</si>
  <si>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</si>
  <si>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</si>
  <si>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</si>
  <si>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</si>
  <si>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</si>
  <si>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</si>
  <si>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</si>
  <si>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</si>
  <si>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</si>
  <si>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</si>
  <si>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</si>
  <si>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</si>
  <si>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</si>
  <si>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</si>
  <si>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</si>
  <si>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</si>
  <si>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</si>
  <si>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</si>
  <si>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</si>
  <si>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</si>
  <si>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</si>
  <si>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</si>
  <si>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</si>
  <si>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</si>
  <si>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</si>
  <si>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</si>
  <si>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</si>
  <si>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</si>
  <si>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</si>
  <si>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</si>
  <si>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</si>
  <si>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</si>
  <si>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</si>
  <si>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</si>
  <si>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</si>
  <si>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</si>
  <si>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</si>
  <si>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</si>
  <si>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</si>
  <si>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</si>
  <si>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</si>
  <si>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</si>
  <si>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</si>
  <si>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</si>
  <si>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</si>
  <si>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</si>
  <si>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</si>
  <si>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</si>
  <si>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</si>
  <si>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</si>
  <si>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</si>
  <si>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</si>
  <si>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</si>
  <si>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</si>
  <si>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</si>
  <si>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</si>
  <si>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</si>
  <si>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</si>
  <si>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</si>
  <si>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</si>
  <si>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</si>
  <si>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</si>
  <si>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</si>
  <si>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</si>
  <si>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</si>
  <si>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</si>
  <si>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</si>
  <si>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</si>
  <si>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</si>
  <si>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</si>
  <si>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</si>
  <si>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</si>
  <si>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</si>
  <si>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</si>
  <si>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</si>
  <si>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</si>
  <si>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</si>
  <si>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</si>
  <si>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</si>
  <si>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</si>
  <si>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</si>
  <si>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</si>
  <si>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</si>
  <si>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</si>
  <si>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</si>
  <si>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</si>
  <si>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</si>
  <si>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</si>
  <si>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</si>
  <si>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</si>
  <si>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</si>
  <si>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</si>
  <si>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</si>
  <si>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</si>
  <si>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</si>
  <si>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</si>
  <si>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</si>
  <si>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</si>
  <si>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</si>
  <si>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</si>
  <si>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</si>
  <si>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</si>
  <si>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</si>
  <si>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</si>
  <si>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</si>
  <si>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</si>
  <si>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</si>
  <si>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</si>
  <si>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</si>
  <si>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</si>
  <si>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</si>
  <si>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</si>
  <si>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</si>
  <si>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</si>
  <si>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</si>
  <si>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</si>
  <si>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</si>
  <si>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</si>
  <si>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</si>
  <si>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</si>
  <si>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</si>
  <si>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</si>
  <si>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</si>
  <si>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</si>
  <si>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</si>
  <si>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</si>
  <si>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</si>
  <si>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</si>
  <si>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</si>
  <si>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</si>
  <si>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</si>
  <si>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</si>
  <si>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</si>
  <si>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</si>
  <si>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</si>
  <si>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</si>
  <si>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</si>
  <si>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</si>
  <si>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</si>
  <si>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</si>
  <si>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</si>
  <si>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</si>
  <si>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</si>
  <si>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</si>
  <si>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</si>
  <si>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</si>
  <si>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</si>
  <si>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</si>
  <si>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</si>
  <si>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</si>
  <si>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</si>
  <si>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</si>
  <si>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</si>
  <si>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</si>
  <si>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</si>
  <si>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</si>
  <si>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</si>
  <si>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</si>
  <si>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</si>
  <si>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</si>
  <si>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</si>
  <si>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</si>
  <si>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</si>
  <si>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</si>
  <si>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</si>
  <si>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</si>
  <si>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</si>
  <si>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</si>
  <si>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</si>
  <si>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</si>
  <si>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</si>
  <si>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</si>
  <si>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</si>
  <si>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</si>
  <si>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</si>
  <si>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</si>
  <si>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</si>
  <si>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</si>
  <si>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</si>
  <si>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</si>
  <si>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</si>
  <si>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</si>
  <si>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</si>
  <si>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</si>
  <si>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</si>
  <si>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</si>
  <si>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</si>
  <si>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</si>
  <si>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</si>
  <si>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</si>
  <si>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</si>
  <si>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</si>
  <si>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</si>
  <si>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</si>
  <si>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</si>
  <si>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</si>
  <si>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</si>
  <si>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</si>
  <si>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</si>
  <si>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</si>
  <si>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</si>
  <si>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</si>
  <si>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</si>
  <si>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</si>
  <si>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</si>
  <si>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</si>
  <si>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</si>
  <si>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</si>
  <si>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</si>
  <si>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</si>
  <si>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</si>
  <si>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</si>
  <si>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</si>
  <si>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</si>
  <si>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</si>
  <si>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</si>
  <si>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</si>
  <si>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</si>
  <si>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</si>
  <si>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</si>
  <si>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</si>
  <si>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</si>
  <si>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</si>
  <si>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</si>
  <si>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</si>
  <si>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</si>
  <si>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</si>
  <si>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</si>
  <si>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</si>
  <si>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</si>
  <si>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</si>
  <si>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</si>
  <si>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</si>
  <si>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</si>
  <si>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</si>
  <si>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</si>
  <si>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</si>
  <si>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</si>
  <si>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</si>
  <si>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</si>
  <si>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</si>
  <si>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</si>
  <si>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</si>
  <si>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</si>
  <si>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</si>
  <si>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</si>
  <si>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</si>
  <si>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</si>
  <si>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</si>
  <si>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</si>
  <si>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</si>
  <si>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</si>
  <si>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</si>
  <si>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</si>
  <si>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</si>
  <si>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</si>
  <si>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</si>
  <si>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</si>
  <si>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</si>
  <si>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</si>
  <si>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</si>
  <si>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</si>
  <si>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</si>
  <si>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</si>
  <si>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</si>
  <si>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</si>
  <si>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</si>
  <si>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</si>
  <si>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</si>
  <si>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</si>
  <si>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</si>
  <si>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</si>
  <si>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</si>
  <si>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</si>
  <si>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</si>
  <si>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</si>
  <si>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</si>
  <si>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</si>
  <si>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</si>
  <si>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</si>
  <si>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</si>
  <si>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</si>
  <si>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</si>
  <si>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</si>
  <si>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</si>
  <si>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</si>
  <si>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</si>
  <si>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</si>
  <si>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</si>
  <si>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</si>
  <si>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</si>
  <si>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</si>
  <si>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</si>
  <si>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</si>
  <si>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</si>
  <si>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</si>
  <si>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</si>
  <si>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</si>
  <si>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</si>
  <si>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</si>
  <si>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</si>
  <si>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</si>
  <si>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</si>
  <si>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</si>
  <si>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</si>
  <si>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</si>
  <si>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</si>
  <si>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</si>
  <si>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</si>
  <si>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</si>
  <si>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</si>
  <si>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</si>
  <si>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</si>
  <si>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</si>
  <si>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</si>
  <si>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</si>
  <si>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</si>
  <si>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</si>
  <si>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</si>
  <si>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</si>
  <si>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</si>
  <si>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</si>
  <si>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</si>
  <si>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</si>
  <si>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</si>
  <si>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</si>
  <si>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</si>
  <si>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</si>
  <si>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</si>
  <si>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</si>
  <si>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</si>
  <si>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</si>
  <si>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</si>
  <si>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</si>
  <si>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</si>
  <si>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</si>
  <si>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</si>
  <si>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</si>
  <si>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</si>
  <si>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</si>
  <si>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</si>
  <si>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</si>
  <si>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</si>
  <si>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</si>
  <si>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</si>
  <si>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</si>
  <si>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</si>
  <si>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</si>
  <si>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</si>
  <si>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</si>
  <si>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</si>
  <si>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</si>
  <si>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</si>
  <si>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</si>
  <si>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</si>
  <si>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</si>
  <si>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</si>
  <si>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</si>
  <si>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</si>
  <si>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</si>
  <si>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</si>
  <si>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</si>
  <si>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</si>
  <si>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</si>
  <si>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</si>
  <si>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</si>
  <si>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</si>
  <si>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</si>
  <si>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</si>
  <si>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</si>
  <si>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</si>
  <si>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</si>
  <si>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</si>
  <si>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</si>
  <si>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</si>
  <si>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</si>
  <si>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</si>
  <si>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</si>
  <si>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</si>
  <si>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</si>
  <si>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</si>
  <si>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</si>
  <si>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</si>
  <si>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</si>
  <si>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</si>
  <si>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</si>
  <si>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</si>
  <si>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</si>
  <si>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</si>
  <si>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</si>
  <si>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</si>
  <si>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</si>
  <si>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</si>
  <si>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</si>
  <si>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</si>
  <si>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</si>
  <si>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</si>
  <si>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</si>
  <si>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</si>
  <si>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</si>
  <si>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</si>
  <si>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</si>
  <si>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</si>
  <si>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</si>
  <si>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</si>
  <si>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</si>
  <si>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</si>
  <si>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</si>
  <si>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</si>
  <si>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</si>
  <si>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</si>
  <si>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</si>
  <si>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</si>
  <si>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</si>
  <si>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</si>
  <si>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</si>
  <si>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</si>
  <si>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</si>
  <si>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</si>
  <si>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</si>
  <si>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</si>
  <si>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</si>
  <si>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</si>
  <si>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</si>
  <si>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</si>
  <si>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</si>
  <si>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</si>
  <si>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</si>
  <si>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</si>
  <si>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</si>
  <si>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</si>
  <si>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</si>
  <si>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</si>
  <si>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</si>
  <si>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</si>
  <si>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</si>
  <si>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</si>
  <si>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</si>
  <si>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</si>
  <si>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</si>
  <si>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</si>
  <si>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</si>
  <si>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</si>
  <si>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</si>
  <si>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</si>
  <si>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</si>
  <si>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</si>
  <si>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</si>
  <si>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</si>
  <si>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</si>
  <si>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</si>
  <si>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</si>
  <si>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</si>
  <si>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</si>
  <si>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</si>
  <si>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</si>
  <si>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</si>
  <si>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</si>
  <si>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</si>
  <si>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</si>
  <si>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</si>
  <si>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</si>
  <si>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</si>
  <si>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</si>
  <si>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</si>
  <si>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</si>
  <si>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</si>
  <si>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</si>
  <si>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</si>
  <si>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</si>
  <si>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</si>
  <si>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</si>
  <si>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</si>
  <si>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</si>
  <si>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</si>
  <si>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</si>
  <si>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</si>
  <si>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</si>
  <si>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</si>
  <si>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</si>
  <si>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</si>
  <si>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</si>
  <si>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</si>
  <si>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</si>
  <si>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</si>
  <si>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</si>
  <si>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</si>
  <si>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</si>
  <si>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</si>
  <si>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</si>
  <si>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</si>
  <si>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</si>
  <si>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</si>
  <si>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</si>
  <si>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</si>
  <si>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</si>
  <si>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</si>
  <si>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</si>
  <si>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</si>
  <si>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</si>
  <si>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</si>
  <si>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</si>
  <si>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</si>
  <si>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</si>
  <si>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</si>
  <si>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</si>
  <si>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</si>
  <si>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</si>
  <si>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</si>
  <si>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</si>
  <si>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</si>
  <si>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</si>
  <si>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</si>
  <si>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</si>
  <si>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</si>
  <si>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</si>
  <si>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</si>
  <si>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</si>
  <si>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</si>
  <si>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</si>
  <si>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</si>
  <si>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</si>
  <si>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</si>
  <si>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</si>
  <si>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</si>
  <si>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</si>
  <si>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</si>
  <si>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</si>
  <si>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</si>
  <si>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</si>
  <si>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</si>
  <si>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</si>
  <si>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</si>
  <si>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</si>
  <si>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</si>
  <si>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</si>
  <si>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</si>
  <si>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</si>
  <si>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</si>
  <si>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</si>
  <si>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</si>
  <si>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</si>
  <si>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</si>
  <si>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</si>
  <si>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</si>
  <si>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</si>
  <si>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</si>
  <si>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</si>
  <si>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</si>
  <si>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</si>
  <si>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</si>
  <si>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</si>
  <si>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</si>
  <si>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</si>
  <si>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</si>
  <si>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</si>
  <si>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</si>
  <si>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</si>
  <si>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</si>
  <si>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</si>
  <si>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</si>
  <si>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</si>
  <si>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</si>
  <si>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</si>
  <si>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</si>
  <si>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</si>
  <si>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</si>
  <si>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</si>
  <si>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</si>
  <si>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</si>
  <si>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</si>
  <si>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</si>
  <si>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</si>
  <si>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</si>
  <si>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</si>
  <si>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</si>
  <si>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</si>
  <si>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</si>
  <si>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</si>
  <si>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</si>
  <si>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</si>
  <si>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</si>
  <si>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</si>
  <si>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</si>
  <si>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</si>
  <si>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</si>
  <si>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</si>
  <si>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</si>
  <si>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</si>
  <si>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</si>
  <si>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</si>
  <si>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</si>
  <si>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</si>
  <si>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</si>
  <si>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</si>
  <si>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</si>
  <si>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</si>
  <si>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</si>
  <si>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</si>
  <si>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</si>
  <si>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</si>
  <si>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</si>
  <si>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</si>
  <si>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</si>
  <si>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</si>
  <si>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</si>
  <si>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</si>
  <si>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</si>
  <si>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</si>
  <si>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</si>
  <si>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</si>
  <si>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</si>
  <si>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</si>
  <si>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</si>
  <si>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</si>
  <si>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</si>
  <si>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</si>
  <si>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</si>
  <si>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</si>
  <si>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</si>
  <si>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</si>
  <si>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</si>
  <si>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</si>
  <si>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</si>
  <si>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</si>
  <si>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</si>
  <si>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</si>
  <si>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</si>
  <si>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</si>
  <si>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</si>
  <si>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</si>
  <si>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</si>
  <si>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</si>
  <si>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</si>
  <si>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</si>
  <si>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</si>
  <si>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</si>
  <si>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</si>
  <si>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</si>
  <si>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</si>
  <si>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</si>
  <si>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</si>
  <si>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</si>
  <si>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</si>
  <si>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</si>
  <si>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</si>
  <si>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</si>
  <si>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</si>
  <si>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</si>
  <si>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</si>
  <si>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</si>
  <si>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</si>
  <si>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</si>
  <si>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</si>
  <si>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</si>
  <si>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</si>
  <si>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</si>
  <si>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</si>
  <si>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</si>
  <si>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</si>
  <si>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</si>
  <si>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</si>
  <si>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</si>
  <si>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</si>
  <si>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</si>
  <si>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</si>
  <si>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</si>
  <si>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</si>
  <si>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</si>
  <si>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</si>
  <si>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</si>
  <si>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</si>
  <si>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</si>
  <si>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</si>
  <si>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</si>
  <si>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</si>
  <si>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</si>
  <si>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</si>
  <si>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</si>
  <si>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</si>
  <si>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</si>
  <si>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</si>
  <si>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</si>
  <si>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</si>
  <si>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</si>
  <si>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</si>
  <si>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</si>
  <si>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</si>
  <si>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</si>
  <si>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</si>
  <si>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</si>
  <si>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</si>
  <si>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</si>
  <si>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</si>
  <si>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</si>
  <si>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</si>
  <si>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</si>
  <si>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</si>
  <si>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</si>
  <si>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</si>
  <si>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</si>
  <si>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</si>
  <si>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</si>
  <si>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</si>
  <si>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</si>
  <si>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</si>
  <si>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</si>
  <si>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</si>
  <si>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</si>
  <si>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</si>
  <si>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</si>
  <si>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</si>
  <si>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</si>
  <si>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</si>
  <si>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</si>
  <si>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</si>
  <si>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</si>
  <si>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</si>
  <si>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</si>
  <si>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</si>
  <si>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</si>
  <si>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</si>
  <si>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</si>
  <si>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</si>
  <si>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</si>
  <si>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</si>
  <si>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</si>
  <si>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</si>
  <si>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</si>
  <si>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</si>
  <si>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</si>
  <si>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</si>
  <si>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</si>
  <si>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</si>
  <si>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</si>
  <si>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</si>
  <si>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</si>
  <si>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</si>
  <si>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</si>
  <si>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</si>
  <si>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</si>
  <si>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</si>
  <si>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</si>
  <si>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</si>
  <si>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</si>
  <si>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</si>
  <si>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</si>
  <si>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</si>
  <si>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</si>
  <si>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</si>
  <si>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</si>
  <si>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</si>
  <si>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</si>
  <si>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</si>
  <si>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</si>
  <si>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</si>
  <si>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</si>
  <si>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</si>
  <si>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</si>
  <si>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</si>
  <si>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</si>
  <si>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</si>
  <si>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</si>
  <si>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</si>
  <si>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</si>
  <si>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</si>
  <si>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</si>
  <si>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</si>
  <si>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</si>
  <si>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</si>
  <si>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</si>
  <si>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</si>
  <si>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</si>
  <si>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</si>
  <si>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</si>
  <si>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</si>
  <si>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</si>
  <si>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</si>
  <si>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</si>
  <si>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</si>
  <si>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</si>
  <si>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</si>
  <si>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</si>
  <si>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</si>
  <si>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</si>
  <si>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</si>
  <si>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</si>
  <si>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</si>
  <si>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</si>
  <si>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</si>
  <si>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</si>
  <si>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</si>
  <si>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</si>
  <si>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</si>
  <si>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</si>
  <si>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</si>
  <si>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</si>
  <si>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</si>
  <si>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</si>
  <si>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</si>
  <si>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</si>
  <si>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</si>
  <si>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</si>
  <si>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</si>
  <si>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</si>
  <si>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</si>
  <si>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</si>
  <si>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</si>
  <si>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</si>
  <si>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</si>
  <si>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</si>
  <si>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</si>
  <si>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</si>
  <si>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</si>
  <si>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</si>
  <si>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</si>
  <si>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</si>
  <si>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</si>
  <si>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</si>
  <si>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</si>
  <si>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</si>
  <si>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</si>
  <si>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</si>
  <si>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</si>
  <si>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</si>
  <si>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</si>
  <si>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</si>
  <si>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</si>
  <si>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</si>
  <si>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</si>
  <si>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</si>
  <si>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</si>
  <si>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</si>
  <si>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</si>
  <si>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</si>
  <si>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</si>
  <si>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</si>
  <si>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</si>
  <si>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</si>
  <si>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</si>
  <si>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</si>
  <si>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</si>
  <si>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</si>
  <si>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</si>
  <si>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</si>
  <si>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</si>
  <si>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</si>
  <si>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</si>
  <si>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</si>
  <si>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</si>
  <si>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</si>
  <si>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</si>
  <si>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</si>
  <si>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</si>
  <si>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</si>
  <si>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</si>
  <si>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</si>
  <si>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</si>
  <si>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</si>
  <si>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</si>
  <si>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</si>
  <si>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</si>
  <si>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</si>
  <si>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</si>
  <si>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</si>
  <si>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</si>
  <si>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</si>
  <si>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</si>
  <si>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</si>
  <si>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</si>
  <si>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</si>
  <si>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</si>
  <si>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</si>
  <si>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</si>
  <si>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</si>
  <si>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</si>
  <si>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</si>
  <si>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</si>
  <si>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</si>
  <si>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</si>
  <si>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</si>
  <si>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</si>
  <si>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</si>
  <si>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</si>
  <si>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</si>
  <si>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</si>
  <si>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</si>
  <si>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</si>
  <si>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</si>
  <si>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</si>
  <si>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</si>
  <si>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</si>
  <si>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</si>
  <si>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</si>
  <si>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</si>
  <si>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</si>
  <si>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</si>
  <si>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</si>
  <si>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</si>
  <si>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</si>
  <si>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</si>
  <si>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</si>
  <si>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</si>
  <si>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</si>
  <si>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</si>
  <si>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</si>
  <si>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</si>
  <si>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</si>
  <si>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</si>
  <si>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</si>
  <si>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</si>
  <si>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</si>
  <si>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</si>
  <si>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</si>
  <si>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</si>
  <si>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</si>
  <si>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</si>
  <si>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</si>
  <si>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</si>
  <si>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</si>
  <si>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</si>
  <si>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</si>
  <si>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</si>
  <si>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</si>
  <si>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</si>
  <si>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</si>
  <si>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</si>
  <si>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</si>
  <si>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</si>
  <si>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</si>
  <si>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</si>
  <si>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</si>
  <si>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</si>
  <si>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</si>
  <si>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</si>
  <si>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</si>
  <si>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</si>
  <si>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</si>
  <si>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</si>
  <si>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</si>
  <si>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</si>
  <si>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</si>
  <si>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</si>
  <si>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</si>
  <si>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</si>
  <si>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</si>
  <si>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</si>
  <si>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</si>
  <si>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</si>
  <si>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</si>
  <si>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</si>
  <si>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</si>
  <si>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</si>
  <si>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</si>
  <si>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</si>
  <si>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</si>
  <si>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</si>
  <si>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</si>
  <si>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</si>
  <si>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</si>
  <si>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</si>
  <si>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</si>
  <si>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</si>
  <si>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</si>
  <si>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</si>
  <si>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</si>
  <si>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</si>
  <si>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</si>
  <si>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</si>
  <si>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</si>
  <si>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</si>
  <si>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</si>
  <si>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</si>
  <si>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</si>
  <si>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</si>
  <si>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</si>
  <si>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</si>
  <si>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</si>
  <si>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</si>
  <si>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</si>
  <si>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</si>
  <si>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</si>
  <si>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</si>
  <si>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</si>
  <si>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</si>
  <si>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</si>
  <si>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</si>
  <si>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</si>
  <si>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</si>
  <si>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</si>
  <si>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</si>
  <si>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</si>
  <si>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</si>
  <si>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</si>
  <si>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</si>
  <si>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</si>
  <si>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</si>
  <si>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</si>
  <si>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</si>
  <si>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</si>
  <si>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</si>
  <si>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</si>
  <si>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</si>
  <si>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</si>
  <si>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</si>
  <si>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</si>
  <si>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</si>
  <si>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</si>
  <si>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</si>
  <si>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</si>
  <si>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</si>
  <si>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</si>
  <si>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</si>
  <si>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</si>
  <si>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</si>
  <si>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</si>
  <si>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</si>
  <si>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</si>
  <si>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</si>
  <si>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</si>
  <si>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</si>
  <si>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</si>
  <si>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</si>
  <si>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</si>
  <si>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</si>
  <si>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</si>
  <si>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</si>
  <si>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</si>
  <si>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</si>
  <si>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</si>
  <si>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</si>
  <si>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</si>
  <si>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</si>
  <si>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</si>
  <si>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</si>
  <si>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</si>
  <si>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</si>
  <si>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</si>
  <si>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</si>
  <si>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</si>
  <si>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</si>
  <si>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</si>
  <si>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</si>
  <si>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</si>
  <si>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</si>
  <si>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</si>
  <si>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</si>
  <si>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</si>
  <si>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</si>
  <si>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</si>
  <si>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</si>
  <si>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</si>
  <si>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</si>
  <si>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</si>
  <si>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</si>
  <si>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</si>
  <si>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</si>
  <si>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</si>
  <si>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</si>
  <si>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</si>
  <si>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</si>
  <si>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</si>
  <si>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</si>
  <si>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</si>
  <si>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</si>
  <si>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</si>
  <si>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</si>
  <si>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</si>
  <si>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</si>
  <si>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</si>
  <si>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</si>
  <si>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</si>
  <si>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</si>
  <si>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</si>
  <si>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</si>
  <si>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</si>
  <si>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</si>
  <si>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</si>
  <si>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</si>
  <si>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</si>
  <si>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</si>
  <si>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</si>
  <si>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</si>
  <si>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</si>
  <si>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</si>
  <si>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</si>
  <si>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</si>
  <si>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</si>
  <si>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</si>
  <si>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</si>
  <si>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</si>
  <si>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</si>
  <si>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</si>
  <si>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</si>
  <si>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</si>
  <si>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</si>
  <si>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</si>
  <si>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</si>
  <si>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</si>
  <si>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</si>
  <si>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</si>
  <si>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</si>
  <si>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</si>
  <si>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</si>
  <si>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</si>
  <si>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</si>
  <si>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</si>
  <si>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</si>
  <si>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</si>
  <si>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</si>
  <si>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</si>
  <si>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</si>
  <si>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</si>
  <si>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</si>
  <si>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</si>
  <si>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</si>
  <si>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</si>
  <si>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</si>
  <si>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</si>
  <si>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</si>
  <si>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</si>
  <si>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</si>
  <si>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</si>
  <si>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</si>
  <si>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</si>
  <si>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</si>
  <si>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</si>
  <si>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</si>
  <si>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</si>
  <si>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</si>
  <si>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</si>
  <si>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</si>
  <si>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</si>
  <si>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</si>
  <si>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</si>
  <si>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</si>
  <si>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</si>
  <si>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</si>
  <si>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</si>
  <si>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</si>
  <si>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</si>
  <si>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</si>
  <si>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</si>
  <si>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</si>
  <si>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</si>
  <si>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</si>
  <si>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</si>
  <si>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</si>
  <si>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</si>
  <si>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</si>
  <si>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</si>
  <si>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</si>
  <si>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</si>
  <si>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</si>
  <si>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</si>
  <si>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</si>
  <si>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</si>
  <si>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</si>
  <si>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</si>
  <si>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</si>
  <si>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</si>
  <si>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</si>
  <si>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</si>
  <si>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</si>
  <si>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</si>
  <si>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</si>
  <si>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</si>
  <si>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</si>
  <si>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</si>
  <si>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</si>
  <si>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</si>
  <si>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</si>
  <si>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</si>
  <si>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</si>
  <si>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</si>
  <si>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</si>
  <si>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</si>
  <si>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</si>
  <si>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</si>
  <si>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</si>
  <si>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</si>
  <si>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</si>
  <si>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</si>
  <si>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</si>
  <si>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</si>
  <si>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</si>
  <si>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</si>
  <si>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</si>
  <si>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</si>
  <si>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</si>
  <si>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</si>
  <si>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</si>
  <si>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</si>
  <si>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</si>
  <si>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</si>
  <si>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</si>
  <si>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</si>
  <si>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</si>
  <si>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</si>
  <si>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</si>
  <si>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</si>
  <si>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</si>
  <si>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</si>
  <si>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</si>
  <si>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</si>
  <si>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</si>
  <si>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</si>
  <si>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</si>
  <si>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</si>
  <si>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</si>
  <si>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</si>
  <si>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</si>
  <si>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</si>
  <si>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</si>
  <si>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</si>
  <si>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</si>
  <si>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</si>
  <si>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</si>
  <si>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</si>
  <si>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</si>
  <si>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</si>
  <si>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</si>
  <si>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</si>
  <si>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</si>
  <si>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</si>
  <si>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</si>
  <si>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</si>
  <si>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</si>
  <si>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</si>
  <si>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</si>
  <si>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</si>
  <si>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</si>
  <si>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</si>
  <si>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</si>
  <si>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</si>
  <si>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</si>
  <si>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</si>
  <si>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</si>
  <si>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</si>
  <si>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</si>
  <si>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</si>
  <si>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</si>
  <si>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</si>
  <si>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</si>
  <si>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</si>
  <si>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</si>
  <si>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</si>
  <si>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</si>
  <si>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</si>
  <si>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</si>
  <si>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</si>
  <si>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</si>
  <si>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</si>
  <si>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</si>
  <si>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</si>
  <si>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</si>
  <si>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</si>
  <si>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</si>
  <si>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</si>
  <si>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</si>
  <si>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</si>
  <si>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</si>
  <si>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</si>
  <si>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</si>
  <si>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</si>
  <si>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</si>
  <si>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</si>
  <si>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</si>
  <si>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</si>
  <si>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</si>
  <si>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</si>
  <si>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</si>
  <si>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</si>
  <si>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</si>
  <si>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</si>
  <si>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</si>
  <si>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</si>
  <si>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</si>
  <si>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</si>
  <si>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</si>
  <si>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</si>
  <si>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</si>
  <si>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</si>
  <si>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</si>
  <si>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</si>
  <si>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</si>
  <si>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</si>
  <si>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</si>
  <si>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</si>
  <si>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</si>
  <si>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</si>
  <si>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</si>
  <si>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</si>
  <si>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</si>
  <si>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</si>
  <si>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</si>
  <si>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</si>
  <si>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</si>
  <si>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</si>
  <si>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</si>
  <si>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</si>
  <si>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</si>
  <si>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</si>
  <si>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</si>
  <si>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</si>
  <si>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</si>
  <si>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</si>
  <si>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</si>
  <si>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</si>
  <si>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</si>
  <si>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</si>
  <si>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</si>
  <si>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</si>
  <si>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</si>
  <si>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</si>
  <si>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</si>
  <si>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</si>
  <si>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</si>
  <si>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</si>
  <si>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</si>
  <si>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</si>
  <si>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</si>
  <si>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</si>
  <si>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</si>
  <si>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</si>
  <si>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</si>
  <si>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</si>
  <si>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</si>
  <si>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</si>
  <si>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</si>
  <si>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</si>
  <si>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</si>
  <si>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</si>
  <si>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</si>
  <si>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</si>
  <si>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</si>
  <si>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</si>
  <si>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</si>
  <si>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</si>
  <si>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</si>
  <si>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</si>
  <si>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</si>
  <si>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</si>
  <si>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</si>
  <si>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</si>
  <si>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</si>
  <si>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</si>
  <si>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</si>
  <si>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</si>
  <si>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</si>
  <si>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</si>
  <si>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</si>
  <si>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</si>
  <si>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</si>
  <si>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</si>
  <si>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</si>
  <si>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</si>
  <si>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</si>
  <si>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</si>
  <si>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</si>
  <si>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</si>
  <si>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</si>
  <si>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</si>
  <si>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</si>
  <si>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</si>
  <si>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</si>
  <si>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</si>
  <si>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</si>
  <si>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</si>
  <si>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</si>
  <si>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</si>
  <si>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</si>
  <si>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</si>
  <si>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</si>
  <si>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</si>
  <si>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</si>
  <si>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</si>
  <si>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</si>
  <si>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</si>
  <si>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</si>
  <si>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</si>
  <si>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</si>
  <si>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</si>
  <si>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</si>
  <si>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</si>
  <si>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</si>
  <si>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</si>
  <si>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</si>
  <si>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</si>
  <si>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</si>
  <si>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</si>
  <si>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</si>
  <si>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</si>
  <si>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</si>
  <si>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</si>
  <si>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</si>
  <si>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</si>
  <si>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</si>
  <si>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</si>
  <si>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</si>
  <si>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</si>
  <si>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</si>
  <si>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</si>
  <si>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</si>
  <si>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</si>
  <si>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</si>
  <si>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</si>
  <si>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</si>
  <si>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</si>
  <si>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</si>
  <si>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</si>
  <si>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</si>
  <si>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</si>
  <si>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</si>
  <si>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</si>
  <si>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</si>
  <si>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</si>
  <si>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</si>
  <si>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</si>
  <si>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</si>
  <si>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</si>
  <si>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</si>
  <si>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</si>
  <si>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</si>
  <si>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</si>
  <si>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</si>
  <si>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</si>
  <si>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</si>
  <si>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</si>
  <si>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</si>
  <si>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</si>
  <si>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</si>
  <si>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</si>
  <si>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</si>
  <si>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</si>
  <si>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</si>
  <si>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</si>
  <si>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</si>
  <si>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</si>
  <si>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</si>
  <si>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</si>
  <si>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</si>
  <si>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</si>
  <si>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</si>
  <si>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</si>
  <si>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</si>
  <si>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</si>
  <si>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</si>
  <si>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</si>
  <si>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</si>
  <si>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</si>
  <si>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</si>
  <si>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</si>
  <si>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</si>
  <si>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</si>
  <si>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</si>
  <si>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</si>
  <si>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</si>
  <si>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</si>
  <si>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</si>
  <si>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</si>
  <si>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</si>
  <si>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</si>
  <si>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</si>
  <si>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</si>
  <si>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</si>
  <si>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</si>
  <si>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</si>
  <si>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</si>
  <si>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</si>
  <si>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</si>
  <si>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</si>
  <si>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</si>
  <si>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</si>
  <si>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</si>
  <si>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</si>
  <si>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</si>
  <si>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</si>
  <si>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</si>
  <si>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</si>
  <si>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</si>
  <si>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</si>
  <si>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</si>
  <si>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</si>
  <si>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</si>
  <si>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</si>
  <si>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</si>
  <si>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</si>
  <si>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</si>
  <si>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</si>
  <si>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</si>
  <si>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</si>
  <si>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</si>
  <si>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</si>
  <si>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</si>
  <si>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</si>
  <si>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</si>
  <si>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</si>
  <si>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</si>
  <si>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</si>
  <si>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</si>
  <si>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</si>
  <si>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</si>
  <si>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</si>
  <si>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</si>
  <si>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</si>
  <si>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</si>
  <si>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</si>
  <si>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</si>
  <si>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</si>
  <si>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</si>
  <si>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</si>
  <si>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</si>
  <si>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</si>
  <si>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</si>
  <si>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</si>
  <si>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</si>
  <si>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</si>
  <si>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</si>
  <si>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</si>
  <si>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</si>
  <si>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</si>
  <si>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</si>
  <si>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</si>
  <si>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</si>
  <si>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</si>
  <si>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</si>
  <si>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</si>
  <si>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</si>
  <si>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</si>
  <si>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</si>
  <si>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</si>
  <si>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</si>
  <si>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</si>
  <si>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</si>
  <si>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</si>
  <si>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</si>
  <si>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</si>
  <si>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</si>
  <si>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</si>
  <si>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</si>
  <si>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</si>
  <si>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</si>
  <si>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</si>
  <si>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</si>
  <si>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</si>
  <si>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</si>
  <si>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</si>
  <si>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</si>
  <si>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</si>
  <si>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</si>
  <si>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</si>
  <si>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</si>
  <si>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</si>
  <si>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</si>
  <si>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</si>
  <si>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</si>
  <si>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</si>
  <si>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</si>
  <si>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</si>
  <si>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</si>
  <si>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</si>
  <si>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</si>
  <si>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</si>
  <si>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</si>
  <si>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</si>
  <si>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</si>
  <si>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</si>
  <si>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</si>
  <si>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</si>
  <si>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</si>
  <si>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</si>
  <si>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</si>
  <si>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</si>
  <si>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</si>
  <si>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</si>
  <si>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</si>
  <si>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</si>
  <si>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</si>
  <si>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</si>
  <si>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</si>
  <si>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</si>
  <si>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</si>
  <si>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</si>
  <si>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</si>
  <si>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</si>
  <si>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</si>
  <si>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</si>
  <si>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</si>
  <si>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</si>
  <si>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</si>
  <si>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</si>
  <si>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</si>
  <si>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</si>
  <si>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</si>
  <si>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</si>
  <si>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</si>
  <si>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</si>
  <si>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</si>
  <si>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</si>
  <si>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</si>
  <si>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</si>
  <si>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</si>
  <si>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</si>
  <si>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</si>
  <si>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</si>
  <si>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</si>
  <si>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</si>
  <si>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</si>
  <si>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</si>
  <si>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</si>
  <si>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</si>
  <si>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</si>
  <si>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</si>
  <si>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</si>
  <si>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</si>
  <si>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</si>
  <si>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</si>
  <si>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</si>
  <si>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</si>
  <si>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</si>
  <si>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</si>
  <si>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</si>
  <si>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</si>
  <si>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</si>
  <si>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</si>
  <si>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</si>
  <si>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</si>
  <si>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</si>
  <si>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</si>
  <si>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</si>
  <si>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</si>
  <si>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</si>
  <si>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</si>
  <si>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</si>
  <si>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</si>
  <si>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</si>
  <si>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</si>
  <si>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</si>
  <si>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</si>
  <si>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</si>
  <si>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</si>
  <si>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</si>
  <si>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</si>
  <si>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</si>
  <si>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</si>
  <si>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</si>
  <si>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</si>
  <si>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</si>
  <si>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</si>
  <si>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</si>
  <si>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</si>
  <si>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</si>
  <si>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</si>
  <si>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</si>
  <si>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</si>
  <si>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</si>
  <si>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</si>
  <si>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</si>
  <si>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</si>
  <si>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</si>
  <si>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</si>
  <si>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</si>
  <si>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</si>
  <si>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</si>
  <si>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</si>
  <si>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</si>
  <si>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</si>
  <si>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</si>
  <si>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</si>
  <si>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</si>
  <si>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</si>
  <si>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</si>
  <si>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</si>
  <si>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</si>
  <si>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</si>
  <si>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</si>
  <si>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</si>
  <si>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</si>
  <si>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</si>
  <si>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</si>
  <si>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</si>
  <si>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</si>
  <si>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</si>
  <si>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</si>
  <si>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</si>
  <si>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</si>
  <si>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</si>
  <si>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</si>
  <si>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</si>
  <si>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</si>
  <si>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</si>
  <si>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</si>
  <si>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</si>
  <si>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</si>
  <si>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</si>
  <si>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</si>
  <si>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</si>
  <si>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</si>
  <si>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</si>
  <si>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</si>
  <si>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</si>
  <si>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</si>
  <si>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</si>
  <si>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</si>
  <si>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</si>
  <si>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</si>
  <si>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</si>
  <si>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</si>
  <si>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</si>
  <si>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</si>
  <si>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</si>
  <si>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</si>
  <si>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</si>
  <si>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</si>
  <si>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</si>
  <si>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</si>
  <si>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</si>
  <si>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</si>
  <si>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</si>
  <si>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</si>
  <si>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</si>
  <si>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</si>
  <si>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</si>
  <si>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</si>
  <si>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</si>
  <si>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</si>
  <si>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</si>
  <si>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</si>
  <si>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</si>
  <si>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</si>
  <si>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</si>
  <si>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</si>
  <si>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</si>
  <si>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</si>
  <si>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</si>
  <si>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</si>
  <si>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</si>
  <si>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</si>
  <si>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</si>
  <si>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</si>
  <si>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</si>
  <si>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</si>
  <si>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</si>
  <si>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</si>
  <si>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</si>
  <si>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</si>
  <si>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</si>
  <si>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</si>
  <si>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</si>
  <si>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</si>
  <si>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</si>
  <si>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</si>
  <si>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</si>
  <si>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</si>
  <si>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</si>
  <si>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</si>
  <si>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</si>
  <si>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</si>
  <si>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</si>
  <si>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</si>
  <si>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</si>
  <si>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</si>
  <si>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</si>
  <si>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</si>
  <si>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</si>
  <si>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</si>
  <si>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</si>
  <si>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</si>
  <si>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</si>
  <si>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</si>
  <si>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</si>
  <si>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</si>
  <si>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</si>
  <si>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</si>
  <si>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</si>
  <si>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</si>
  <si>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</si>
  <si>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</si>
  <si>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</si>
  <si>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</si>
  <si>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</si>
  <si>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</si>
  <si>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</si>
  <si>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</si>
  <si>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</si>
  <si>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</si>
  <si>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</si>
  <si>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</si>
  <si>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</si>
  <si>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</si>
  <si>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</si>
  <si>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</si>
  <si>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</si>
  <si>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</si>
  <si>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</si>
  <si>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</si>
  <si>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</si>
  <si>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</si>
  <si>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</si>
  <si>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</si>
  <si>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</si>
  <si>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</si>
  <si>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</si>
  <si>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</si>
  <si>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</si>
  <si>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</si>
  <si>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</si>
  <si>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</si>
  <si>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</si>
  <si>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</si>
  <si>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</si>
  <si>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</si>
  <si>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</si>
  <si>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</si>
  <si>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</si>
  <si>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</si>
  <si>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</si>
  <si>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</si>
  <si>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</si>
  <si>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</si>
  <si>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</si>
  <si>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</si>
  <si>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</si>
  <si>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</si>
  <si>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</si>
  <si>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</si>
  <si>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</si>
  <si>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</si>
  <si>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</si>
  <si>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</si>
  <si>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</si>
  <si>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</si>
  <si>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</si>
  <si>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</si>
  <si>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</si>
  <si>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</si>
  <si>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</si>
  <si>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</si>
  <si>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</si>
  <si>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</si>
  <si>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</si>
  <si>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</si>
  <si>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</si>
  <si>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</si>
  <si>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</si>
  <si>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</si>
  <si>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</si>
  <si>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</si>
  <si>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</si>
  <si>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</si>
  <si>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</si>
  <si>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</si>
  <si>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</si>
  <si>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</si>
  <si>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</si>
  <si>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</si>
  <si>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</si>
  <si>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</si>
  <si>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</si>
  <si>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</si>
  <si>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</si>
  <si>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</si>
  <si>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</si>
  <si>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</si>
  <si>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</si>
  <si>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</si>
  <si>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</si>
  <si>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</si>
  <si>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</si>
  <si>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</si>
  <si>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</si>
  <si>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</si>
  <si>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</si>
  <si>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</si>
  <si>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</si>
  <si>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</si>
  <si>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</si>
  <si>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</si>
  <si>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</si>
  <si>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</si>
  <si>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</si>
  <si>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</si>
  <si>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</si>
  <si>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</si>
  <si>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</si>
  <si>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</si>
  <si>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</si>
  <si>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</si>
  <si>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</si>
  <si>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</si>
  <si>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</si>
  <si>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</si>
  <si>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</si>
  <si>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</si>
  <si>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</si>
  <si>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</si>
  <si>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</si>
  <si>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</si>
  <si>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</si>
  <si>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</si>
  <si>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</si>
  <si>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</si>
  <si>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</si>
  <si>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</si>
  <si>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</si>
  <si>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</si>
  <si>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</si>
  <si>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</si>
  <si>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</si>
  <si>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</si>
  <si>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</si>
  <si>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</si>
  <si>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</si>
  <si>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</si>
  <si>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</si>
  <si>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</si>
  <si>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</si>
  <si>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</si>
  <si>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</si>
  <si>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</si>
  <si>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</si>
  <si>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</si>
  <si>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</si>
  <si>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</si>
  <si>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</si>
  <si>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</si>
  <si>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</si>
  <si>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</si>
  <si>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</si>
  <si>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</si>
  <si>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</si>
  <si>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</si>
  <si>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</si>
  <si>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</si>
  <si>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</si>
  <si>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</si>
  <si>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</si>
  <si>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</si>
  <si>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</si>
  <si>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</si>
  <si>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</si>
  <si>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</si>
  <si>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</si>
  <si>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</si>
  <si>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</si>
  <si>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</si>
  <si>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</si>
  <si>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</si>
  <si>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</si>
  <si>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</si>
  <si>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</si>
  <si>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</si>
  <si>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</si>
  <si>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</si>
  <si>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</si>
  <si>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</si>
  <si>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</si>
  <si>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</si>
  <si>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</si>
  <si>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</si>
  <si>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</si>
  <si>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</si>
  <si>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</si>
  <si>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</si>
  <si>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</si>
  <si>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</si>
  <si>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</si>
  <si>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</si>
  <si>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</si>
  <si>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</si>
  <si>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</si>
  <si>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</si>
  <si>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</si>
  <si>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</si>
  <si>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</si>
  <si>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</si>
  <si>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</si>
  <si>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</si>
  <si>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</si>
  <si>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</si>
  <si>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</si>
  <si>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</si>
  <si>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</si>
  <si>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</si>
  <si>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</si>
  <si>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</si>
  <si>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</si>
  <si>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</si>
  <si>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</si>
  <si>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</si>
  <si>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</si>
  <si>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</si>
  <si>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</si>
  <si>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</si>
  <si>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</si>
  <si>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</si>
  <si>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</si>
  <si>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</si>
  <si>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</si>
  <si>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</si>
  <si>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</si>
  <si>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</si>
  <si>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</si>
  <si>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</si>
  <si>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</si>
  <si>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</si>
  <si>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</si>
  <si>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</si>
  <si>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</si>
  <si>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</si>
  <si>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</si>
  <si>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</si>
  <si>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</si>
  <si>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</si>
  <si>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</si>
  <si>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</si>
  <si>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</si>
  <si>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</si>
  <si>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</si>
  <si>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</si>
  <si>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</si>
  <si>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</si>
  <si>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</si>
  <si>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</si>
  <si>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</si>
  <si>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</si>
  <si>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</si>
  <si>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</si>
  <si>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</si>
  <si>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</si>
  <si>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</si>
  <si>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</si>
  <si>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</si>
  <si>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</si>
  <si>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</si>
  <si>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</si>
  <si>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</si>
  <si>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</si>
  <si>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</si>
  <si>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</si>
  <si>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</si>
  <si>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</si>
  <si>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</si>
  <si>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</si>
  <si>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</si>
  <si>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</si>
  <si>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</si>
  <si>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</si>
  <si>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</si>
  <si>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</si>
  <si>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</si>
  <si>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</si>
  <si>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</si>
  <si>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</si>
  <si>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</si>
  <si>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</si>
  <si>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</si>
  <si>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</si>
  <si>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</si>
  <si>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</si>
  <si>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</si>
  <si>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</si>
  <si>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</si>
  <si>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</si>
  <si>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</si>
  <si>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</si>
  <si>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</si>
  <si>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</si>
  <si>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</si>
  <si>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</si>
  <si>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</si>
  <si>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</si>
  <si>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</si>
  <si>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</si>
  <si>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</si>
  <si>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</si>
  <si>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</si>
  <si>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</si>
  <si>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</si>
  <si>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</si>
  <si>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</si>
  <si>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</si>
  <si>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</si>
  <si>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</si>
  <si>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</si>
  <si>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</si>
  <si>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</si>
  <si>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</si>
  <si>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</si>
  <si>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</si>
  <si>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</si>
  <si>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</si>
  <si>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</si>
  <si>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</si>
  <si>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</si>
  <si>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</si>
  <si>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</si>
  <si>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</si>
  <si>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</si>
  <si>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</si>
  <si>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</si>
  <si>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</si>
  <si>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</si>
  <si>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</si>
  <si>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</si>
  <si>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</si>
  <si>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</si>
  <si>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</si>
  <si>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</si>
  <si>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</si>
  <si>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</si>
  <si>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</si>
  <si>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</si>
  <si>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</si>
  <si>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</si>
  <si>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</si>
  <si>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</si>
  <si>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</si>
  <si>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</si>
  <si>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</si>
  <si>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</si>
  <si>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</si>
  <si>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</si>
  <si>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</si>
  <si>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</si>
  <si>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</si>
  <si>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</si>
  <si>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</si>
  <si>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</si>
  <si>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</si>
  <si>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</si>
  <si>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</si>
  <si>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</si>
  <si>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</si>
  <si>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</si>
  <si>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</si>
  <si>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</si>
  <si>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</si>
  <si>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</si>
  <si>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</si>
  <si>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</si>
  <si>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</si>
  <si>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</si>
  <si>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</si>
  <si>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</si>
  <si>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</si>
  <si>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</si>
  <si>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</si>
  <si>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</si>
  <si>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</si>
  <si>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</si>
  <si>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</si>
  <si>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</si>
  <si>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</si>
  <si>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</si>
  <si>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</si>
  <si>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</si>
  <si>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</si>
  <si>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</si>
  <si>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</si>
  <si>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</si>
  <si>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</si>
  <si>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</si>
  <si>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</si>
  <si>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</si>
  <si>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</si>
  <si>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</si>
  <si>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</si>
  <si>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</si>
  <si>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</si>
  <si>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</si>
  <si>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</si>
  <si>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</si>
  <si>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</si>
  <si>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</si>
  <si>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</si>
  <si>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</si>
  <si>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</si>
  <si>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</si>
  <si>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</si>
  <si>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</si>
  <si>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</si>
  <si>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</si>
  <si>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</si>
  <si>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</si>
  <si>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</si>
  <si>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</si>
  <si>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</si>
  <si>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</si>
  <si>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</si>
  <si>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</si>
  <si>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</si>
  <si>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</si>
  <si>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</si>
  <si>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</si>
  <si>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</si>
  <si>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</si>
  <si>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</si>
  <si>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</si>
  <si>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</si>
  <si>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</si>
  <si>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</si>
  <si>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</si>
  <si>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</si>
  <si>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</si>
  <si>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</si>
  <si>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</si>
  <si>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</si>
  <si>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</si>
  <si>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</si>
  <si>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</si>
  <si>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</si>
  <si>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</si>
  <si>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</si>
  <si>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</si>
  <si>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</si>
  <si>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</si>
  <si>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</si>
  <si>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</si>
  <si>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</si>
  <si>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</si>
  <si>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</si>
  <si>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</si>
  <si>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</si>
  <si>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</si>
  <si>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</si>
  <si>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</si>
  <si>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</si>
  <si>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</si>
  <si>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</si>
  <si>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</si>
  <si>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</si>
  <si>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</si>
  <si>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</si>
  <si>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</si>
  <si>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</si>
  <si>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</si>
  <si>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</si>
  <si>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</si>
  <si>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</si>
  <si>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</si>
  <si>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</si>
  <si>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</si>
  <si>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</si>
  <si>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</si>
  <si>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</si>
  <si>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</si>
  <si>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</si>
  <si>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</si>
  <si>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</si>
  <si>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</si>
  <si>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</si>
  <si>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</si>
  <si>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</si>
  <si>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</si>
  <si>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</si>
  <si>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</si>
  <si>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</si>
  <si>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</si>
  <si>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</si>
  <si>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</si>
  <si>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</si>
  <si>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</si>
  <si>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</si>
  <si>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</si>
  <si>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</si>
  <si>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</si>
  <si>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</si>
  <si>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</si>
  <si>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</si>
  <si>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</si>
  <si>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</si>
  <si>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</si>
  <si>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</si>
  <si>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</si>
  <si>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</si>
  <si>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</si>
  <si>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</si>
  <si>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</si>
  <si>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</si>
  <si>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</si>
  <si>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</si>
  <si>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</si>
  <si>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</si>
  <si>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</si>
  <si>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</si>
  <si>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</si>
  <si>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</si>
  <si>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</si>
  <si>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</si>
  <si>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</si>
  <si>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</si>
  <si>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</si>
  <si>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</si>
  <si>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</si>
  <si>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</si>
  <si>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</si>
  <si>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</si>
  <si>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</si>
  <si>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</si>
  <si>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</si>
  <si>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</si>
  <si>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</si>
  <si>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</si>
  <si>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</si>
  <si>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</si>
  <si>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</si>
  <si>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</si>
  <si>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</si>
  <si>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</si>
  <si>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</si>
  <si>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</si>
  <si>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</si>
  <si>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</si>
  <si>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</si>
  <si>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</si>
  <si>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</si>
  <si>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</si>
  <si>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</si>
  <si>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</si>
  <si>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</si>
  <si>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</si>
  <si>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</si>
  <si>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</si>
  <si>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</si>
  <si>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</si>
  <si>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</si>
  <si>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</si>
  <si>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</si>
  <si>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</si>
  <si>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</si>
  <si>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</si>
  <si>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</si>
  <si>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</si>
  <si>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</si>
  <si>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</si>
  <si>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</si>
  <si>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</si>
  <si>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</si>
  <si>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</si>
  <si>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</si>
  <si>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</si>
  <si>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</si>
  <si>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</si>
  <si>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</si>
  <si>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</si>
  <si>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</si>
  <si>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</si>
  <si>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</si>
  <si>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</si>
  <si>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</si>
  <si>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</si>
  <si>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</si>
  <si>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</si>
  <si>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</si>
  <si>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</si>
  <si>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</si>
  <si>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</si>
  <si>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</si>
  <si>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</si>
  <si>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</si>
  <si>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</si>
  <si>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</si>
  <si>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</si>
  <si>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</si>
  <si>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</si>
  <si>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</si>
  <si>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</si>
  <si>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</si>
  <si>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</si>
  <si>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</si>
  <si>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</si>
  <si>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</si>
  <si>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</si>
  <si>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</si>
  <si>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</si>
  <si>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</si>
  <si>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</si>
  <si>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</si>
  <si>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</si>
  <si>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</si>
  <si>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</si>
  <si>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</si>
  <si>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</si>
  <si>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</si>
  <si>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</si>
  <si>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</si>
  <si>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</si>
  <si>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</si>
  <si>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</si>
  <si>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</si>
  <si>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</si>
  <si>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</si>
  <si>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</si>
  <si>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</si>
  <si>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</si>
  <si>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</si>
  <si>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</si>
  <si>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</si>
  <si>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</si>
  <si>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</si>
  <si>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</si>
  <si>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</si>
  <si>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</si>
  <si>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</si>
  <si>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</si>
  <si>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</si>
  <si>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</si>
  <si>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</si>
  <si>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</si>
  <si>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</si>
  <si>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</si>
  <si>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</si>
  <si>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</si>
  <si>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</si>
  <si>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</si>
  <si>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</si>
  <si>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</si>
  <si>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</si>
  <si>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</si>
  <si>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</si>
  <si>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</si>
  <si>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</si>
  <si>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</si>
  <si>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</si>
  <si>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</si>
  <si>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</si>
  <si>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</si>
  <si>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</si>
  <si>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</si>
  <si>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</si>
  <si>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</si>
  <si>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</si>
  <si>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</si>
  <si>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</si>
  <si>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</si>
  <si>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</si>
  <si>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</si>
  <si>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</si>
  <si>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</si>
  <si>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</si>
  <si>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</si>
  <si>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</si>
  <si>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</si>
  <si>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</si>
  <si>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</si>
  <si>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</si>
  <si>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</si>
  <si>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</si>
  <si>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</si>
  <si>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</si>
  <si>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</si>
  <si>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</si>
  <si>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</si>
  <si>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</si>
  <si>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</si>
  <si>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</si>
  <si>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</si>
  <si>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</si>
  <si>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</si>
  <si>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</si>
  <si>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</si>
  <si>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</si>
  <si>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</si>
  <si>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</si>
  <si>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</si>
  <si>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</si>
  <si>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</si>
  <si>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</si>
  <si>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</si>
  <si>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</si>
  <si>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</si>
  <si>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</si>
  <si>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</si>
  <si>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</si>
  <si>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</si>
  <si>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</si>
  <si>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</si>
  <si>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</si>
  <si>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</si>
  <si>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</si>
  <si>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</si>
  <si>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</si>
  <si>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</si>
  <si>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</si>
  <si>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</si>
  <si>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</si>
  <si>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</si>
  <si>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</si>
  <si>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</si>
  <si>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</si>
  <si>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</si>
  <si>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</si>
  <si>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</si>
  <si>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</si>
  <si>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</si>
  <si>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</si>
  <si>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</si>
  <si>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</si>
  <si>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</si>
  <si>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</si>
  <si>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</si>
  <si>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</si>
  <si>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</si>
  <si>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</si>
  <si>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</si>
  <si>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</si>
  <si>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</si>
  <si>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</si>
  <si>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</si>
  <si>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</si>
  <si>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</si>
  <si>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</si>
  <si>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</si>
  <si>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</si>
  <si>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</si>
  <si>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</si>
  <si>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</si>
  <si>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</si>
  <si>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</si>
  <si>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</si>
  <si>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</si>
  <si>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</si>
  <si>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</si>
  <si>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</si>
  <si>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</si>
  <si>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</si>
  <si>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</si>
  <si>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</si>
  <si>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</si>
  <si>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</si>
  <si>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</si>
  <si>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</si>
  <si>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</si>
  <si>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</si>
  <si>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</si>
  <si>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</si>
  <si>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</si>
  <si>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</si>
  <si>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</si>
  <si>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</si>
  <si>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</si>
  <si>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</si>
  <si>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</si>
  <si>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</si>
  <si>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</si>
  <si>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</si>
  <si>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</si>
  <si>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</si>
  <si>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</si>
  <si>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</si>
  <si>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</si>
  <si>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</si>
  <si>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</si>
  <si>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</si>
  <si>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</si>
  <si>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</si>
  <si>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</si>
  <si>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</si>
  <si>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</si>
  <si>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</si>
  <si>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</si>
  <si>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</si>
  <si>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</si>
  <si>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</si>
  <si>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</si>
  <si>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</si>
  <si>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</si>
  <si>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</si>
  <si>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</si>
  <si>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</si>
  <si>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</si>
  <si>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</si>
  <si>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</si>
  <si>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</si>
  <si>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</si>
  <si>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</si>
  <si>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</si>
  <si>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</si>
  <si>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</si>
  <si>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</si>
  <si>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</si>
  <si>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</si>
  <si>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</si>
  <si>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</si>
  <si>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</si>
  <si>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</si>
  <si>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</si>
  <si>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</si>
  <si>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</si>
  <si>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</si>
  <si>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</si>
  <si>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</si>
  <si>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</si>
  <si>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</si>
  <si>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</si>
  <si>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</si>
  <si>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</si>
  <si>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</si>
  <si>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</si>
  <si>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</si>
  <si>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</si>
  <si>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</si>
  <si>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</si>
  <si>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</si>
  <si>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</si>
  <si>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</si>
  <si>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</si>
  <si>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</si>
  <si>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</si>
  <si>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</si>
  <si>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</si>
  <si>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</si>
  <si>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</si>
  <si>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</si>
  <si>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</si>
  <si>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</si>
  <si>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</si>
  <si>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</si>
  <si>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</si>
  <si>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</si>
  <si>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</si>
  <si>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</si>
  <si>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</si>
  <si>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</si>
  <si>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</si>
  <si>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</si>
  <si>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</si>
  <si>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</si>
  <si>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</si>
  <si>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</si>
  <si>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</si>
  <si>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</si>
  <si>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</si>
  <si>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</si>
  <si>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</si>
  <si>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</si>
  <si>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</si>
  <si>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</si>
  <si>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</si>
  <si>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</si>
  <si>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</si>
  <si>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</si>
  <si>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</si>
  <si>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</si>
  <si>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</si>
  <si>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</si>
  <si>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</si>
  <si>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</si>
  <si>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</si>
  <si>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</si>
  <si>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</si>
  <si>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</si>
  <si>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</si>
  <si>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</si>
  <si>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</si>
  <si>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</si>
  <si>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</si>
  <si>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</si>
  <si>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</si>
  <si>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</si>
  <si>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</si>
  <si>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</si>
  <si>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</si>
  <si>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</si>
  <si>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</si>
  <si>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</si>
  <si>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</si>
  <si>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</si>
  <si>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</si>
  <si>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</si>
  <si>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</si>
  <si>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</si>
  <si>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</si>
  <si>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</si>
  <si>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</si>
  <si>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</si>
  <si>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</si>
  <si>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</si>
  <si>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</si>
  <si>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</si>
  <si>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</si>
  <si>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</si>
  <si>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</si>
  <si>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</si>
  <si>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</si>
  <si>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</si>
  <si>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</si>
  <si>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</si>
  <si>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</si>
  <si>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</si>
  <si>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</si>
  <si>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</si>
  <si>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</si>
  <si>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</si>
  <si>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</si>
  <si>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</si>
  <si>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</si>
  <si>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</si>
  <si>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</si>
  <si>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</si>
  <si>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</si>
  <si>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</si>
  <si>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</si>
  <si>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</si>
  <si>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</si>
  <si>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</si>
  <si>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</si>
  <si>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</si>
  <si>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</si>
  <si>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</si>
  <si>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</si>
  <si>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</si>
  <si>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</si>
  <si>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</si>
  <si>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</si>
  <si>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</si>
  <si>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</si>
  <si>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</si>
  <si>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</si>
  <si>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</si>
  <si>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</si>
  <si>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</si>
  <si>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</si>
  <si>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</si>
  <si>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</si>
  <si>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</si>
  <si>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</si>
  <si>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</si>
  <si>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</si>
  <si>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</si>
  <si>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</si>
  <si>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</si>
  <si>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</si>
  <si>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</si>
  <si>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</si>
  <si>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</si>
  <si>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</si>
  <si>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</si>
  <si>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</si>
  <si>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</si>
  <si>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</si>
  <si>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</si>
  <si>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</si>
  <si>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</si>
  <si>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</si>
  <si>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</si>
  <si>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</si>
  <si>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</si>
  <si>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</si>
  <si>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</si>
  <si>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</si>
  <si>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</si>
  <si>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</si>
  <si>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</si>
  <si>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</si>
  <si>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</si>
  <si>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</si>
  <si>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</si>
  <si>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</si>
  <si>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</si>
  <si>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</si>
  <si>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</si>
  <si>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</si>
  <si>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</si>
  <si>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</si>
  <si>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</si>
  <si>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</si>
  <si>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</si>
  <si>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</si>
  <si>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</si>
  <si>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</si>
  <si>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</si>
  <si>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</si>
  <si>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</si>
  <si>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</si>
  <si>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</si>
  <si>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</si>
  <si>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</si>
  <si>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</si>
  <si>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</si>
  <si>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</si>
  <si>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</si>
  <si>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</si>
  <si>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</si>
  <si>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</si>
  <si>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</si>
  <si>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</si>
  <si>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</si>
  <si>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</si>
  <si>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</si>
  <si>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</si>
  <si>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</si>
  <si>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</si>
  <si>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</si>
  <si>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</si>
  <si>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</si>
  <si>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</si>
  <si>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</si>
  <si>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</si>
  <si>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</si>
  <si>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</si>
  <si>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</si>
  <si>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</si>
  <si>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</si>
  <si>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</si>
  <si>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</si>
  <si>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</si>
  <si>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</si>
  <si>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</si>
  <si>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</si>
  <si>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</si>
  <si>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</si>
  <si>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</si>
  <si>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</si>
  <si>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</si>
  <si>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</si>
  <si>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</si>
  <si>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</si>
  <si>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</si>
  <si>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</si>
  <si>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</si>
  <si>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</si>
  <si>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</si>
  <si>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</si>
  <si>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</si>
  <si>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</si>
  <si>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</si>
  <si>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</si>
  <si>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</si>
  <si>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</si>
  <si>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</si>
  <si>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</si>
  <si>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</si>
  <si>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</si>
  <si>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</si>
  <si>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</si>
  <si>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</si>
  <si>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</si>
  <si>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</si>
  <si>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</si>
  <si>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</si>
  <si>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</si>
  <si>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</si>
  <si>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</si>
  <si>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</si>
  <si>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</si>
  <si>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</si>
  <si>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</si>
  <si>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</si>
  <si>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</si>
  <si>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</si>
  <si>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</si>
  <si>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</si>
  <si>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</si>
  <si>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</si>
  <si>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</si>
  <si>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</si>
  <si>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</si>
  <si>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</si>
  <si>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</si>
  <si>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</si>
  <si>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</si>
  <si>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</si>
  <si>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</si>
  <si>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</si>
  <si>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</si>
  <si>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</si>
  <si>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</si>
  <si>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</si>
  <si>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</si>
  <si>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</si>
  <si>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</si>
  <si>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</si>
  <si>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</si>
  <si>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</si>
  <si>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</si>
  <si>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</si>
  <si>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</si>
  <si>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</si>
  <si>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</si>
  <si>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</si>
  <si>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</si>
  <si>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</si>
  <si>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</si>
  <si>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</si>
  <si>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</si>
  <si>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</si>
  <si>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</si>
  <si>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</si>
  <si>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</si>
  <si>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</si>
  <si>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</si>
  <si>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</si>
  <si>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</si>
  <si>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</si>
  <si>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</si>
  <si>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</si>
  <si>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</si>
  <si>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</si>
  <si>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</si>
  <si>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</si>
  <si>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</si>
  <si>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</si>
  <si>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</si>
  <si>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</si>
  <si>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</si>
  <si>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</si>
  <si>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</si>
  <si>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</si>
  <si>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</si>
  <si>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</si>
  <si>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</si>
  <si>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</si>
  <si>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</si>
  <si>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</si>
  <si>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</si>
  <si>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</si>
  <si>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</si>
  <si>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</si>
  <si>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</si>
  <si>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</si>
  <si>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</si>
  <si>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</si>
  <si>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</si>
  <si>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</si>
  <si>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</si>
  <si>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</si>
  <si>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</si>
  <si>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</si>
  <si>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</si>
  <si>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</si>
  <si>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</si>
  <si>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</si>
  <si>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</si>
  <si>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</si>
  <si>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</si>
  <si>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</si>
  <si>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</si>
  <si>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</si>
  <si>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</si>
  <si>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</si>
  <si>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</si>
  <si>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</si>
  <si>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</si>
  <si>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</si>
  <si>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</si>
  <si>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</si>
  <si>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</si>
  <si>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</si>
  <si>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</si>
  <si>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</si>
  <si>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</si>
  <si>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</si>
  <si>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</si>
  <si>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</si>
  <si>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</si>
  <si>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</si>
  <si>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</si>
  <si>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</si>
  <si>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</si>
  <si>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</si>
  <si>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</si>
  <si>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</si>
  <si>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</si>
  <si>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</si>
  <si>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</si>
  <si>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</si>
  <si>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</si>
  <si>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</si>
  <si>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</si>
  <si>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</si>
  <si>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</si>
  <si>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</si>
  <si>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</si>
  <si>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</si>
  <si>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</si>
  <si>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</si>
  <si>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</si>
  <si>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</si>
  <si>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</si>
  <si>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</si>
  <si>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</si>
  <si>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</si>
  <si>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</si>
  <si>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</si>
  <si>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</si>
  <si>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</si>
  <si>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</si>
  <si>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</si>
  <si>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</si>
  <si>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</si>
  <si>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</si>
  <si>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</si>
  <si>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</si>
  <si>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</si>
  <si>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</si>
  <si>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</si>
  <si>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</si>
  <si>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</si>
  <si>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</si>
  <si>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</si>
  <si>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</si>
  <si>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</si>
  <si>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</si>
  <si>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</si>
  <si>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</si>
  <si>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</si>
  <si>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</si>
  <si>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</si>
  <si>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</si>
  <si>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</si>
  <si>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</si>
  <si>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</si>
  <si>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</si>
  <si>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</si>
  <si>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</si>
  <si>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</si>
  <si>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</si>
  <si>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</si>
  <si>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</si>
  <si>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</si>
  <si>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</si>
  <si>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</si>
  <si>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</si>
  <si>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</si>
  <si>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</si>
  <si>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</si>
  <si>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</si>
  <si>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</si>
  <si>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</si>
  <si>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</si>
  <si>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</si>
  <si>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</si>
  <si>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</si>
  <si>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</si>
  <si>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</si>
  <si>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</si>
  <si>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</si>
  <si>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</si>
  <si>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</si>
  <si>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</si>
  <si>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</si>
  <si>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</si>
  <si>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</si>
  <si>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</si>
  <si>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</si>
  <si>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</si>
  <si>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</si>
  <si>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</si>
  <si>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</si>
  <si>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</si>
  <si>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</si>
  <si>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</si>
  <si>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</si>
  <si>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</si>
  <si>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</si>
  <si>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</si>
  <si>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</si>
  <si>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</si>
  <si>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</si>
  <si>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</si>
  <si>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</si>
  <si>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</si>
  <si>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</si>
  <si>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</si>
  <si>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</si>
  <si>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</si>
  <si>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</si>
  <si>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</si>
  <si>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</si>
  <si>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</si>
  <si>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</si>
  <si>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</si>
  <si>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</si>
  <si>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</si>
  <si>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</si>
  <si>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</si>
  <si>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</si>
  <si>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</si>
  <si>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</si>
  <si>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</si>
  <si>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</si>
  <si>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</si>
  <si>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</si>
  <si>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</si>
  <si>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</si>
  <si>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</si>
  <si>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</si>
  <si>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</si>
  <si>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</si>
  <si>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</si>
  <si>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</si>
  <si>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</si>
  <si>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</si>
  <si>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</si>
  <si>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</si>
  <si>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</si>
  <si>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</si>
  <si>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</si>
  <si>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</si>
  <si>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</si>
  <si>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</si>
  <si>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</si>
  <si>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</si>
  <si>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</si>
  <si>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</si>
  <si>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</si>
  <si>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</si>
  <si>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</si>
  <si>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</si>
  <si>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</si>
  <si>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</si>
  <si>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</si>
  <si>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</si>
  <si>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</si>
  <si>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</si>
  <si>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</si>
  <si>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</si>
  <si>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</si>
  <si>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</si>
  <si>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</si>
  <si>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</si>
  <si>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</si>
  <si>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</si>
  <si>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</si>
  <si>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</si>
  <si>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</si>
  <si>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</si>
  <si>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</si>
  <si>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</si>
  <si>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</si>
  <si>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</si>
  <si>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</si>
  <si>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</si>
  <si>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</si>
  <si>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</si>
  <si>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</si>
  <si>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</si>
  <si>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</si>
  <si>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</si>
  <si>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</si>
  <si>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</si>
  <si>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</si>
  <si>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</si>
  <si>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</si>
  <si>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</si>
  <si>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</si>
  <si>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</si>
  <si>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</si>
  <si>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</si>
  <si>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</si>
  <si>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</si>
  <si>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</si>
  <si>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</si>
  <si>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</si>
  <si>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</si>
  <si>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</si>
  <si>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</si>
  <si>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</si>
  <si>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</si>
  <si>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</si>
  <si>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</si>
  <si>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</si>
  <si>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</si>
  <si>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</si>
  <si>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</si>
  <si>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</si>
  <si>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</si>
  <si>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</si>
  <si>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</si>
  <si>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</si>
  <si>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</si>
  <si>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</si>
  <si>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</si>
  <si>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</si>
  <si>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</si>
  <si>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</si>
  <si>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</si>
  <si>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</si>
  <si>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</si>
  <si>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</si>
  <si>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</si>
  <si>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</si>
  <si>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</si>
  <si>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</si>
  <si>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</si>
  <si>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</si>
  <si>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</si>
  <si>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</si>
  <si>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</si>
  <si>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</si>
  <si>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</si>
  <si>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</si>
  <si>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</si>
  <si>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</si>
  <si>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</si>
  <si>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</si>
  <si>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</si>
  <si>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</si>
  <si>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</si>
  <si>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</si>
  <si>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</si>
  <si>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</si>
  <si>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</si>
  <si>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</si>
  <si>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</si>
  <si>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</si>
  <si>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</si>
  <si>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</si>
  <si>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</si>
  <si>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</si>
  <si>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</si>
  <si>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</si>
  <si>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</si>
  <si>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</si>
  <si>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</si>
  <si>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</si>
  <si>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</si>
  <si>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</si>
  <si>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</si>
  <si>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</si>
  <si>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</si>
  <si>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</si>
  <si>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</si>
  <si>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</si>
  <si>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</si>
  <si>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</si>
  <si>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</si>
  <si>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</si>
  <si>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</si>
  <si>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</si>
  <si>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</si>
  <si>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</si>
  <si>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</si>
  <si>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</si>
  <si>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</si>
  <si>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</si>
  <si>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</si>
  <si>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</si>
  <si>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</si>
  <si>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</si>
  <si>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</si>
  <si>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</si>
  <si>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</si>
  <si>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</si>
  <si>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</si>
  <si>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</si>
  <si>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</si>
  <si>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</si>
  <si>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</si>
  <si>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</si>
  <si>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</si>
  <si>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</si>
  <si>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</si>
  <si>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</si>
  <si>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</si>
  <si>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</si>
  <si>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</si>
  <si>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</si>
  <si>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</si>
  <si>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</si>
  <si>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</si>
  <si>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</si>
  <si>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</si>
  <si>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</si>
  <si>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</si>
  <si>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</si>
  <si>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</si>
  <si>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</si>
  <si>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</si>
  <si>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</si>
  <si>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</si>
  <si>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</si>
  <si>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</si>
  <si>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</si>
  <si>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</si>
  <si>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</si>
  <si>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</si>
  <si>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</si>
  <si>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</si>
  <si>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</si>
  <si>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</si>
  <si>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</si>
  <si>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</si>
  <si>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</si>
  <si>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</si>
  <si>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</si>
  <si>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</si>
  <si>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</si>
  <si>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</si>
  <si>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</si>
  <si>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</si>
  <si>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</si>
  <si>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</si>
  <si>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</si>
  <si>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</si>
  <si>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</si>
  <si>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</si>
  <si>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</si>
  <si>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</si>
  <si>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</si>
  <si>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</si>
  <si>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</si>
  <si>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</si>
  <si>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</si>
  <si>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</si>
  <si>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</si>
  <si>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</si>
  <si>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</si>
  <si>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</si>
  <si>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</si>
  <si>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</si>
  <si>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</si>
  <si>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</si>
  <si>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</si>
  <si>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</si>
  <si>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</si>
  <si>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</si>
  <si>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</si>
  <si>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</si>
  <si>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</si>
  <si>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</si>
  <si>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</si>
  <si>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</si>
  <si>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</si>
  <si>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</si>
  <si>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</si>
  <si>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</si>
  <si>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</si>
  <si>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</si>
  <si>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</si>
  <si>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</si>
  <si>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</si>
  <si>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</si>
  <si>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</si>
  <si>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</si>
  <si>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</si>
  <si>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</si>
  <si>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</si>
  <si>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</si>
  <si>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</si>
  <si>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</si>
  <si>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</si>
  <si>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</si>
  <si>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</si>
  <si>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</si>
  <si>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</si>
  <si>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</si>
  <si>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</si>
  <si>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</si>
  <si>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</si>
  <si>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</si>
  <si>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</si>
  <si>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</si>
  <si>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</si>
  <si>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</si>
  <si>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</si>
  <si>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</si>
  <si>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</si>
  <si>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</si>
  <si>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</si>
  <si>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</si>
  <si>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</si>
  <si>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</si>
  <si>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</si>
  <si>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</si>
  <si>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</si>
  <si>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</si>
  <si>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</si>
  <si>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</si>
  <si>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</si>
  <si>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</si>
  <si>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</si>
  <si>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</si>
  <si>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</si>
  <si>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</si>
  <si>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</si>
  <si>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</si>
  <si>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</si>
  <si>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</si>
  <si>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</si>
  <si>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</si>
  <si>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</si>
  <si>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</si>
  <si>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</si>
  <si>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</si>
  <si>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</si>
  <si>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</si>
  <si>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</si>
  <si>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</si>
  <si>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</si>
  <si>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</si>
  <si>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</si>
  <si>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</si>
  <si>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</si>
  <si>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</si>
  <si>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</si>
  <si>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</si>
  <si>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</si>
  <si>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</si>
  <si>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</si>
  <si>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</si>
  <si>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</si>
  <si>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</si>
  <si>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</si>
  <si>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</si>
  <si>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</si>
  <si>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</si>
  <si>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</si>
  <si>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</si>
  <si>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</si>
  <si>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</si>
  <si>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</si>
  <si>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</si>
  <si>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</si>
  <si>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</si>
  <si>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</si>
  <si>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</si>
  <si>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</si>
  <si>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</si>
  <si>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</si>
  <si>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</si>
  <si>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</si>
  <si>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</si>
  <si>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</si>
  <si>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</si>
  <si>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</si>
  <si>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</si>
  <si>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</si>
  <si>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</si>
  <si>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</si>
  <si>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</si>
  <si>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</si>
  <si>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</si>
  <si>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</si>
  <si>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</si>
  <si>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</si>
  <si>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</si>
  <si>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</si>
  <si>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</si>
  <si>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</si>
  <si>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</si>
  <si>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</si>
  <si>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</si>
  <si>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</si>
  <si>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</si>
  <si>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</si>
  <si>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</si>
  <si>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</si>
  <si>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</si>
  <si>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</si>
  <si>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</si>
  <si>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</si>
  <si>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</si>
  <si>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</si>
  <si>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</si>
  <si>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</si>
  <si>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</si>
  <si>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</si>
  <si>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</si>
  <si>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</si>
  <si>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</si>
  <si>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</si>
  <si>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</si>
  <si>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</si>
  <si>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</si>
  <si>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</si>
  <si>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</si>
  <si>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</si>
  <si>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</si>
  <si>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</si>
  <si>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</si>
  <si>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</si>
  <si>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</si>
  <si>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</si>
  <si>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</si>
  <si>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</si>
  <si>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</si>
  <si>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</si>
  <si>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</si>
  <si>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</si>
  <si>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</si>
  <si>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</si>
  <si>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</si>
  <si>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</si>
  <si>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</si>
  <si>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</si>
  <si>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</si>
  <si>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</si>
  <si>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</si>
  <si>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</si>
  <si>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</si>
  <si>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</si>
  <si>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</si>
  <si>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</si>
  <si>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</si>
  <si>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</si>
  <si>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</si>
  <si>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</si>
  <si>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</si>
  <si>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</si>
  <si>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</si>
  <si>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</si>
  <si>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</si>
  <si>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</si>
  <si>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</si>
  <si>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</si>
  <si>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</si>
  <si>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</si>
  <si>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</si>
  <si>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</si>
  <si>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</si>
  <si>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</si>
  <si>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</si>
  <si>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</si>
  <si>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</si>
  <si>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</si>
  <si>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</si>
  <si>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</si>
  <si>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</si>
  <si>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</si>
  <si>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</si>
  <si>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</si>
  <si>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</si>
  <si>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</si>
  <si>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</si>
  <si>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</si>
  <si>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</si>
  <si>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</si>
  <si>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</si>
  <si>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</si>
  <si>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</si>
  <si>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</si>
  <si>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</si>
  <si>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</si>
  <si>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</si>
  <si>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</si>
  <si>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</si>
  <si>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</si>
  <si>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</si>
  <si>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</si>
  <si>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</si>
  <si>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</si>
  <si>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</si>
  <si>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</si>
  <si>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</si>
  <si>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</si>
  <si>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</si>
  <si>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</si>
  <si>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</si>
  <si>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</si>
  <si>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</si>
  <si>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</si>
  <si>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</si>
  <si>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</si>
  <si>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</si>
  <si>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</si>
  <si>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</si>
  <si>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</si>
  <si>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</si>
  <si>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</si>
  <si>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</si>
  <si>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</si>
  <si>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</si>
  <si>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</si>
  <si>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</si>
  <si>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</si>
  <si>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</si>
  <si>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</si>
  <si>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</si>
  <si>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</si>
  <si>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</si>
  <si>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</si>
  <si>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</si>
  <si>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</si>
  <si>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</si>
  <si>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</si>
  <si>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</si>
  <si>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</si>
  <si>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</si>
  <si>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</si>
  <si>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</si>
  <si>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</si>
  <si>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</si>
  <si>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</si>
  <si>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</si>
  <si>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</si>
  <si>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</si>
  <si>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</si>
  <si>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</si>
  <si>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</si>
  <si>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</si>
  <si>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</si>
  <si>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</si>
  <si>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</si>
  <si>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</si>
  <si>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</si>
  <si>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</si>
  <si>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</si>
  <si>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</si>
  <si>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</si>
  <si>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</si>
  <si>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</si>
  <si>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</si>
  <si>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</si>
  <si>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</si>
  <si>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</si>
  <si>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</si>
  <si>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</si>
  <si>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</si>
  <si>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</si>
  <si>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</si>
  <si>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</si>
  <si>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</si>
  <si>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</si>
  <si>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</si>
  <si>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</si>
  <si>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</si>
  <si>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</si>
  <si>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</si>
  <si>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</si>
  <si>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</si>
  <si>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</si>
  <si>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</si>
  <si>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</si>
  <si>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</si>
  <si>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</si>
  <si>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</si>
  <si>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</si>
  <si>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</si>
  <si>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</si>
  <si>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</si>
  <si>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</si>
  <si>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</si>
  <si>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</si>
  <si>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</si>
  <si>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</si>
  <si>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</si>
  <si>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</si>
  <si>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</si>
  <si>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</si>
  <si>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</si>
  <si>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</si>
  <si>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</si>
  <si>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</si>
  <si>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</si>
  <si>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</si>
  <si>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</si>
  <si>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</si>
  <si>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</si>
  <si>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</si>
  <si>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</si>
  <si>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</si>
  <si>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</si>
  <si>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</si>
  <si>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</si>
  <si>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</si>
  <si>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</si>
  <si>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</si>
  <si>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</si>
  <si>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</si>
  <si>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</si>
  <si>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</si>
  <si>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</si>
  <si>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</si>
  <si>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</si>
  <si>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</si>
  <si>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</si>
  <si>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</si>
  <si>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</si>
  <si>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</si>
  <si>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</si>
  <si>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</si>
  <si>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</si>
  <si>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</si>
  <si>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</si>
  <si>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</si>
  <si>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</si>
  <si>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</si>
  <si>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</si>
  <si>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</si>
  <si>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</si>
  <si>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</si>
  <si>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</si>
  <si>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</si>
  <si>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</si>
  <si>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</si>
  <si>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</si>
  <si>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</si>
  <si>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</si>
  <si>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</si>
  <si>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</si>
  <si>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</si>
  <si>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</si>
  <si>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</si>
  <si>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</si>
  <si>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</si>
  <si>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</si>
  <si>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</si>
  <si>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</si>
  <si>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</si>
  <si>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</si>
  <si>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</si>
  <si>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</si>
  <si>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</si>
  <si>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</si>
  <si>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</si>
  <si>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</si>
  <si>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</si>
  <si>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</si>
  <si>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</si>
  <si>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</si>
  <si>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</si>
  <si>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</si>
  <si>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</si>
  <si>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</si>
  <si>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</si>
  <si>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</si>
  <si>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</si>
  <si>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</si>
  <si>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</si>
  <si>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</si>
  <si>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</si>
  <si>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</si>
  <si>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</si>
  <si>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</si>
  <si>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</si>
  <si>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</si>
  <si>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</si>
  <si>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</si>
  <si>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</si>
  <si>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</si>
  <si>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</si>
  <si>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</si>
  <si>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</si>
  <si>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</si>
  <si>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</si>
  <si>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</si>
  <si>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</si>
  <si>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</si>
  <si>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</si>
  <si>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</si>
  <si>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</si>
  <si>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</si>
  <si>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</si>
  <si>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</si>
  <si>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</si>
  <si>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</si>
  <si>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</si>
  <si>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</si>
  <si>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</si>
  <si>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</si>
  <si>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</si>
  <si>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</si>
  <si>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</si>
  <si>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</si>
  <si>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</si>
  <si>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</si>
  <si>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</si>
  <si>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</si>
  <si>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</si>
  <si>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</si>
  <si>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</si>
  <si>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</si>
  <si>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</si>
  <si>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</si>
  <si>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</si>
  <si>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</si>
  <si>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</si>
  <si>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</si>
  <si>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</si>
  <si>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</si>
  <si>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</si>
  <si>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</si>
  <si>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</si>
  <si>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</si>
  <si>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</si>
  <si>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</si>
  <si>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</si>
  <si>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</si>
  <si>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</si>
  <si>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</si>
  <si>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</si>
  <si>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</si>
  <si>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</si>
  <si>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</si>
  <si>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</si>
  <si>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</si>
  <si>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</si>
  <si>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</si>
  <si>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</si>
  <si>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</si>
  <si>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</si>
  <si>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</si>
  <si>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</si>
  <si>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</si>
  <si>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</si>
  <si>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</si>
  <si>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</si>
  <si>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</si>
  <si>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</si>
  <si>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</si>
  <si>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</si>
  <si>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</si>
  <si>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</si>
  <si>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</si>
  <si>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</si>
  <si>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</si>
  <si>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</si>
  <si>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</si>
  <si>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</si>
  <si>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</si>
  <si>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</si>
  <si>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</si>
  <si>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</si>
  <si>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</si>
  <si>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</si>
  <si>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</si>
  <si>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</si>
  <si>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</si>
  <si>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</si>
  <si>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</si>
  <si>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</si>
  <si>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</si>
  <si>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</si>
  <si>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</si>
  <si>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</si>
  <si>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</si>
  <si>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</si>
  <si>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</si>
  <si>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</si>
  <si>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</si>
  <si>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</si>
  <si>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</si>
  <si>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</si>
  <si>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</si>
  <si>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</si>
  <si>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</si>
  <si>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</si>
  <si>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</si>
  <si>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</si>
  <si>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</si>
  <si>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</si>
  <si>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</si>
  <si>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</si>
  <si>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</si>
  <si>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</si>
  <si>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</si>
  <si>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</si>
  <si>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</si>
  <si>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</si>
  <si>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</si>
  <si>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</si>
  <si>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</si>
  <si>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</si>
  <si>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</si>
  <si>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</si>
  <si>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</si>
  <si>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</si>
  <si>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</si>
  <si>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</si>
  <si>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</si>
  <si>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</si>
  <si>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</si>
  <si>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</si>
  <si>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</si>
  <si>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</si>
  <si>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</si>
  <si>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</si>
  <si>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</si>
  <si>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</si>
  <si>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</si>
  <si>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</si>
  <si>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</si>
  <si>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</si>
  <si>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</si>
  <si>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</si>
  <si>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</si>
  <si>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</si>
  <si>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</si>
  <si>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</si>
  <si>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</si>
  <si>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</si>
  <si>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</si>
  <si>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</si>
  <si>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</si>
  <si>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</si>
  <si>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</si>
  <si>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</si>
  <si>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</si>
  <si>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</si>
  <si>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</si>
  <si>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</si>
  <si>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</si>
  <si>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</si>
  <si>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</si>
  <si>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</si>
  <si>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</si>
  <si>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</si>
  <si>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</si>
  <si>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</si>
  <si>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</si>
  <si>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</si>
  <si>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</si>
  <si>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</si>
  <si>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</si>
  <si>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</si>
  <si>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</si>
  <si>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</si>
  <si>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</si>
  <si>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</si>
  <si>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</si>
  <si>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</si>
  <si>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</si>
  <si>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</si>
  <si>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</si>
  <si>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</si>
  <si>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</si>
  <si>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</si>
  <si>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</si>
  <si>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</si>
  <si>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</si>
  <si>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</si>
  <si>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</si>
  <si>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</si>
  <si>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</si>
  <si>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</si>
  <si>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</si>
  <si>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</si>
  <si>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</si>
  <si>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</si>
  <si>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</si>
  <si>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</si>
  <si>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</si>
  <si>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</si>
  <si>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</si>
  <si>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</si>
  <si>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</si>
  <si>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</si>
  <si>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</si>
  <si>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</si>
  <si>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</si>
  <si>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</si>
  <si>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</si>
  <si>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</si>
  <si>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</si>
  <si>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</si>
  <si>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</si>
  <si>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</si>
  <si>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</si>
  <si>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</si>
  <si>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</si>
  <si>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</si>
  <si>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</si>
  <si>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</si>
  <si>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</si>
  <si>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</si>
  <si>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</si>
  <si>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</si>
  <si>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</si>
  <si>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</si>
  <si>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</si>
  <si>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</si>
  <si>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</si>
  <si>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</si>
  <si>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</si>
  <si>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</si>
  <si>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</si>
  <si>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</si>
  <si>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</si>
  <si>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</si>
  <si>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</si>
  <si>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</si>
  <si>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</si>
  <si>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</si>
  <si>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</si>
  <si>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</si>
  <si>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</si>
  <si>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</si>
  <si>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</si>
  <si>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</si>
  <si>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</si>
  <si>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</si>
  <si>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</si>
  <si>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</si>
  <si>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</si>
  <si>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</si>
  <si>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</si>
  <si>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</si>
  <si>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</si>
  <si>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</si>
  <si>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</si>
  <si>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</si>
  <si>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</si>
  <si>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</si>
  <si>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</si>
  <si>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</si>
  <si>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</si>
  <si>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</si>
  <si>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</si>
  <si>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</si>
  <si>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</si>
  <si>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</si>
  <si>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</si>
  <si>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</si>
  <si>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</si>
  <si>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</si>
  <si>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</si>
  <si>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</si>
  <si>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</si>
  <si>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</si>
  <si>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</si>
  <si>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</si>
  <si>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</si>
  <si>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</si>
  <si>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</si>
  <si>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</si>
  <si>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</si>
  <si>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</si>
  <si>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</si>
  <si>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</si>
  <si>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</si>
  <si>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</si>
  <si>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</si>
  <si>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</si>
  <si>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</si>
  <si>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</si>
  <si>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</si>
  <si>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</si>
  <si>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</si>
  <si>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</si>
  <si>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</si>
  <si>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</si>
  <si>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</si>
  <si>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</si>
  <si>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</si>
  <si>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</si>
  <si>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</si>
  <si>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</si>
  <si>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</si>
  <si>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</si>
  <si>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</si>
  <si>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</si>
  <si>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</si>
  <si>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</si>
  <si>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</si>
  <si>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</si>
  <si>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</si>
  <si>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</si>
  <si>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</si>
  <si>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</si>
  <si>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</si>
  <si>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</si>
  <si>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</si>
  <si>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</si>
  <si>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</si>
  <si>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</si>
  <si>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</si>
  <si>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</si>
  <si>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</si>
  <si>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</si>
  <si>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</si>
  <si>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</si>
  <si>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</si>
  <si>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</si>
  <si>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</si>
  <si>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</si>
  <si>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</si>
  <si>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</si>
  <si>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</si>
  <si>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</si>
  <si>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</si>
  <si>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</si>
  <si>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</si>
  <si>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</si>
  <si>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</si>
  <si>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</si>
  <si>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</si>
  <si>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</si>
  <si>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</si>
  <si>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</si>
  <si>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</si>
  <si>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</si>
  <si>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</si>
  <si>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</si>
  <si>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</si>
  <si>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</si>
  <si>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</si>
  <si>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</si>
  <si>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</si>
  <si>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</si>
  <si>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</si>
  <si>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</si>
  <si>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</si>
  <si>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</si>
  <si>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</si>
  <si>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</si>
  <si>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</si>
  <si>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</si>
  <si>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</si>
  <si>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</si>
  <si>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</si>
  <si>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</si>
  <si>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</si>
  <si>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</si>
  <si>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</si>
  <si>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</si>
  <si>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</si>
  <si>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</si>
  <si>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</si>
  <si>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</si>
  <si>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</si>
  <si>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</si>
  <si>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</si>
  <si>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</si>
  <si>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</si>
  <si>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</si>
  <si>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</si>
  <si>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</si>
  <si>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</si>
  <si>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</si>
  <si>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</si>
  <si>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</si>
  <si>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</si>
  <si>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</si>
  <si>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</si>
  <si>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</si>
  <si>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</si>
  <si>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</si>
  <si>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</si>
  <si>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</si>
  <si>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</si>
  <si>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</si>
  <si>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</si>
  <si>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</si>
  <si>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</si>
  <si>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</si>
  <si>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</si>
  <si>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</si>
  <si>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</si>
  <si>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</si>
  <si>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</si>
  <si>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</si>
  <si>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</si>
  <si>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</si>
  <si>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</si>
  <si>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</si>
  <si>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</si>
  <si>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</si>
  <si>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</si>
  <si>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</si>
  <si>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</si>
  <si>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</si>
  <si>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</si>
  <si>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</si>
  <si>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</si>
  <si>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</si>
  <si>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</si>
  <si>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</si>
  <si>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</si>
  <si>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</si>
  <si>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</si>
  <si>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</si>
  <si>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</si>
  <si>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</si>
  <si>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</si>
  <si>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</si>
  <si>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</si>
  <si>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</si>
  <si>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</si>
  <si>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</si>
  <si>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</si>
  <si>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</si>
  <si>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</si>
  <si>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</si>
  <si>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</si>
  <si>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</si>
  <si>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</si>
  <si>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</si>
  <si>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</si>
  <si>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</si>
  <si>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</si>
  <si>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</si>
  <si>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</si>
  <si>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</si>
  <si>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</si>
  <si>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</si>
  <si>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</si>
  <si>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</si>
  <si>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</si>
  <si>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</si>
  <si>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</si>
  <si>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</si>
  <si>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</si>
  <si>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</si>
  <si>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</si>
  <si>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</si>
  <si>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</si>
  <si>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</si>
  <si>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</si>
  <si>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</si>
  <si>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</si>
  <si>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</si>
  <si>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</si>
  <si>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</si>
  <si>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</si>
  <si>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</si>
  <si>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</si>
  <si>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</si>
  <si>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</si>
  <si>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</si>
  <si>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</si>
  <si>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</si>
  <si>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</si>
  <si>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</si>
  <si>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</si>
  <si>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</si>
  <si>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</si>
  <si>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</si>
  <si>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</si>
  <si>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</si>
  <si>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</si>
  <si>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</si>
  <si>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</si>
  <si>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</si>
  <si>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</si>
  <si>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</si>
  <si>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</si>
  <si>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</si>
  <si>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</si>
  <si>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</si>
  <si>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</si>
  <si>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</si>
  <si>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</si>
  <si>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</si>
  <si>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</si>
  <si>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</si>
  <si>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</si>
  <si>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</si>
  <si>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</si>
  <si>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</si>
  <si>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</si>
  <si>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</si>
  <si>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</si>
  <si>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</si>
  <si>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</si>
  <si>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</si>
  <si>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</si>
  <si>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</si>
  <si>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</si>
  <si>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</si>
  <si>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</si>
  <si>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</si>
  <si>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</si>
  <si>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</si>
  <si>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</si>
  <si>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</si>
  <si>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</si>
  <si>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</si>
  <si>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</si>
  <si>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</si>
  <si>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</si>
  <si>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</si>
  <si>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</si>
  <si>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</si>
  <si>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</si>
  <si>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</si>
  <si>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</si>
  <si>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</si>
  <si>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</si>
  <si>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</si>
  <si>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</si>
  <si>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</si>
  <si>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</si>
  <si>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</si>
  <si>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</si>
  <si>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</si>
  <si>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</si>
  <si>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</si>
  <si>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</si>
  <si>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</si>
  <si>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</si>
  <si>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</si>
  <si>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</si>
  <si>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</si>
  <si>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</si>
  <si>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</si>
  <si>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</si>
  <si>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</si>
  <si>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</si>
  <si>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</si>
  <si>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</si>
  <si>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</si>
  <si>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</si>
  <si>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</si>
  <si>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</si>
  <si>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</si>
  <si>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</si>
  <si>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</si>
  <si>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</si>
  <si>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</si>
  <si>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</si>
  <si>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</si>
  <si>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</si>
  <si>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</si>
  <si>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</si>
  <si>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</si>
  <si>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</si>
  <si>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</si>
  <si>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</si>
  <si>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</si>
  <si>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</si>
  <si>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</si>
  <si>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</si>
  <si>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</si>
  <si>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</si>
  <si>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</si>
  <si>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</si>
  <si>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</si>
  <si>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</si>
  <si>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</si>
  <si>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</si>
  <si>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</si>
  <si>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</si>
  <si>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</si>
  <si>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</si>
  <si>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</si>
  <si>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</si>
  <si>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</si>
  <si>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</si>
  <si>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</si>
  <si>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</si>
  <si>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</si>
  <si>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</si>
  <si>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</si>
  <si>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</si>
  <si>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</si>
  <si>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</si>
  <si>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</si>
  <si>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</si>
  <si>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</si>
  <si>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</si>
  <si>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</si>
  <si>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</si>
  <si>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</si>
  <si>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</si>
  <si>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</si>
  <si>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</si>
  <si>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</si>
  <si>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</si>
  <si>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</si>
  <si>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</si>
  <si>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</si>
  <si>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</si>
  <si>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</si>
  <si>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</si>
  <si>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</si>
  <si>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</si>
  <si>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</si>
  <si>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</si>
  <si>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</si>
  <si>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</si>
  <si>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</si>
  <si>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</si>
  <si>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</si>
  <si>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</si>
  <si>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</si>
  <si>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</si>
  <si>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</si>
  <si>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</si>
  <si>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</si>
  <si>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</si>
  <si>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</si>
  <si>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</si>
  <si>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</si>
  <si>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</si>
  <si>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</si>
  <si>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</si>
  <si>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</si>
  <si>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</si>
  <si>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</si>
  <si>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</si>
  <si>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</si>
  <si>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</si>
  <si>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</si>
  <si>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</si>
  <si>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</si>
  <si>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</si>
  <si>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</si>
  <si>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</si>
  <si>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</si>
  <si>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</si>
  <si>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</si>
  <si>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</si>
  <si>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</si>
  <si>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</si>
  <si>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</si>
  <si>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</si>
  <si>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</si>
  <si>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</si>
  <si>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</si>
  <si>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</si>
  <si>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</si>
  <si>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</si>
  <si>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</si>
  <si>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</si>
  <si>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</si>
  <si>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</si>
  <si>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</si>
  <si>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</si>
  <si>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</si>
  <si>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</si>
  <si>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</si>
  <si>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</si>
  <si>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</si>
  <si>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</si>
  <si>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</si>
  <si>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</si>
  <si>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</si>
  <si>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</si>
  <si>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</si>
  <si>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</si>
  <si>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</si>
  <si>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</si>
  <si>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</si>
  <si>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</si>
  <si>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</si>
  <si>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</si>
  <si>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</si>
  <si>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</si>
  <si>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</si>
  <si>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</si>
  <si>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</si>
  <si>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</si>
  <si>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</si>
  <si>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</si>
  <si>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</si>
  <si>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</si>
  <si>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</si>
  <si>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</si>
  <si>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</si>
  <si>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</si>
  <si>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</si>
  <si>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</si>
  <si>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</si>
  <si>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</si>
  <si>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</si>
  <si>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</si>
  <si>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</si>
  <si>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</si>
  <si>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</si>
  <si>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</si>
  <si>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</si>
  <si>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</si>
  <si>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</si>
  <si>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</si>
  <si>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</si>
  <si>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</si>
  <si>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</si>
  <si>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</si>
  <si>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</si>
  <si>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</si>
  <si>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</si>
  <si>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</si>
  <si>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</si>
  <si>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</si>
  <si>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</si>
  <si>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</si>
  <si>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</si>
  <si>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</si>
  <si>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</si>
  <si>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</si>
  <si>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</si>
  <si>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</si>
  <si>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</si>
  <si>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</si>
  <si>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</si>
  <si>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</si>
  <si>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</si>
  <si>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</si>
  <si>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</si>
  <si>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</si>
  <si>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</si>
  <si>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</si>
  <si>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</si>
  <si>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</si>
  <si>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</si>
  <si>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</si>
  <si>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</si>
  <si>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</si>
  <si>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</si>
  <si>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</si>
  <si>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</si>
  <si>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</si>
  <si>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</si>
  <si>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</si>
  <si>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</si>
  <si>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</si>
  <si>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</si>
  <si>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</si>
  <si>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</si>
  <si>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</si>
  <si>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</si>
  <si>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</si>
  <si>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</si>
  <si>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</si>
  <si>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</si>
  <si>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</si>
  <si>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</si>
  <si>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</si>
  <si>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</si>
  <si>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</si>
  <si>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</si>
  <si>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</si>
  <si>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</si>
  <si>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</si>
  <si>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</si>
  <si>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</si>
  <si>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</si>
  <si>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</si>
  <si>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</si>
  <si>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</si>
  <si>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</si>
  <si>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</si>
  <si>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</si>
  <si>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</si>
  <si>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</si>
  <si>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</si>
  <si>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</si>
  <si>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</si>
  <si>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</si>
  <si>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</si>
  <si>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</si>
  <si>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</si>
  <si>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</si>
  <si>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</si>
  <si>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</si>
  <si>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</si>
  <si>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</si>
  <si>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</si>
  <si>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</si>
  <si>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</si>
  <si>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</si>
  <si>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</si>
  <si>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</si>
  <si>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</si>
  <si>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</si>
  <si>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</si>
  <si>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</si>
  <si>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</si>
  <si>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</si>
  <si>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</si>
  <si>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</si>
  <si>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</si>
  <si>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</si>
  <si>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</si>
  <si>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</si>
  <si>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</si>
  <si>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</si>
  <si>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</si>
  <si>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</si>
  <si>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</si>
  <si>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</si>
  <si>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</si>
  <si>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</si>
  <si>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</si>
  <si>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</si>
  <si>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</si>
  <si>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</si>
  <si>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</si>
  <si>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</si>
  <si>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</si>
  <si>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</si>
  <si>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</si>
  <si>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</si>
  <si>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</si>
  <si>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</si>
  <si>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</si>
  <si>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</si>
  <si>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</si>
  <si>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</si>
  <si>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</si>
  <si>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</si>
  <si>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</si>
  <si>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</si>
  <si>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</si>
  <si>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</si>
  <si>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</si>
  <si>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</si>
  <si>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</si>
  <si>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</si>
  <si>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</si>
  <si>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</si>
  <si>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</si>
  <si>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</si>
  <si>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</si>
  <si>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</si>
  <si>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</si>
  <si>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</si>
  <si>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</si>
  <si>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</si>
  <si>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</si>
  <si>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</si>
  <si>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</si>
  <si>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</si>
  <si>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</si>
  <si>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</si>
  <si>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</si>
  <si>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</si>
  <si>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</si>
  <si>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</si>
  <si>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</si>
  <si>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</si>
  <si>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</si>
  <si>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</si>
  <si>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</si>
  <si>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</si>
  <si>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</si>
  <si>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</si>
  <si>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</si>
  <si>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</si>
  <si>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</si>
  <si>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</si>
  <si>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</si>
  <si>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</si>
  <si>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</si>
  <si>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</si>
  <si>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</si>
  <si>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</si>
  <si>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</si>
  <si>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</si>
  <si>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</si>
  <si>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</si>
  <si>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</si>
  <si>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</si>
  <si>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</si>
  <si>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</si>
  <si>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</si>
  <si>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</si>
  <si>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</si>
  <si>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</si>
  <si>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</si>
  <si>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</si>
  <si>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</si>
  <si>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</si>
  <si>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</si>
  <si>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</si>
  <si>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</si>
  <si>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</si>
  <si>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</si>
  <si>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</si>
  <si>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</si>
  <si>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</si>
  <si>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</si>
  <si>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</si>
  <si>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</si>
  <si>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</si>
  <si>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</si>
  <si>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</si>
  <si>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</si>
  <si>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</si>
  <si>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</si>
  <si>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</si>
  <si>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</si>
  <si>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</si>
  <si>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</si>
  <si>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</si>
  <si>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</si>
  <si>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</si>
  <si>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</si>
  <si>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</si>
  <si>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</si>
  <si>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</si>
  <si>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</si>
  <si>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</si>
  <si>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</si>
  <si>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</si>
  <si>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</si>
  <si>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</si>
  <si>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</si>
  <si>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</si>
  <si>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</si>
  <si>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</si>
  <si>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</si>
  <si>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</si>
  <si>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</si>
  <si>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</si>
  <si>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</si>
  <si>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</si>
  <si>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</si>
  <si>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</si>
  <si>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</si>
  <si>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</si>
  <si>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</si>
  <si>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</si>
  <si>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</si>
  <si>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</si>
  <si>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</si>
  <si>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</si>
  <si>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</si>
  <si>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</si>
  <si>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</si>
  <si>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</si>
  <si>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</si>
  <si>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</si>
  <si>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</si>
  <si>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</si>
  <si>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</si>
  <si>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</si>
  <si>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</si>
  <si>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</si>
  <si>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</si>
  <si>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</si>
  <si>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</si>
  <si>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</si>
  <si>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</si>
  <si>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</si>
  <si>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</si>
  <si>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</si>
  <si>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</si>
  <si>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</si>
  <si>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</si>
  <si>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</si>
  <si>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</si>
  <si>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</si>
  <si>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</si>
  <si>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</si>
  <si>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</si>
  <si>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</si>
  <si>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</si>
  <si>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</si>
  <si>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</si>
  <si>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</si>
  <si>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</si>
  <si>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</si>
  <si>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</si>
  <si>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</si>
  <si>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</si>
  <si>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</si>
  <si>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</si>
  <si>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</si>
  <si>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</si>
  <si>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</si>
  <si>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</si>
  <si>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</si>
  <si>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</si>
  <si>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</si>
  <si>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</si>
  <si>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</si>
  <si>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</si>
  <si>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</si>
  <si>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</si>
  <si>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</si>
  <si>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</si>
  <si>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</si>
  <si>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</si>
  <si>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</si>
  <si>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</si>
  <si>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</si>
  <si>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</si>
  <si>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</si>
  <si>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</si>
  <si>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</si>
  <si>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</si>
  <si>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</si>
  <si>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</si>
  <si>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</si>
  <si>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</si>
  <si>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</si>
  <si>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</si>
  <si>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</si>
  <si>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</si>
  <si>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</si>
  <si>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</si>
  <si>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</si>
  <si>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</si>
  <si>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</si>
  <si>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</si>
  <si>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</si>
  <si>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</si>
  <si>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</si>
  <si>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</si>
  <si>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</si>
  <si>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</si>
  <si>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</si>
  <si>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</si>
  <si>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</si>
  <si>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</si>
  <si>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</si>
  <si>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</si>
  <si>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</si>
  <si>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</si>
  <si>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</si>
  <si>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</si>
  <si>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</si>
  <si>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</si>
  <si>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</si>
  <si>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</si>
  <si>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</si>
  <si>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</si>
  <si>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</si>
  <si>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</si>
  <si>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</si>
  <si>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</si>
  <si>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</si>
  <si>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</si>
  <si>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</si>
  <si>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</si>
  <si>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</si>
  <si>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</si>
  <si>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</si>
  <si>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</si>
  <si>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</si>
  <si>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</si>
  <si>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</si>
  <si>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</si>
  <si>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</si>
  <si>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</si>
  <si>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</si>
  <si>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</si>
  <si>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</si>
  <si>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</si>
  <si>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</si>
  <si>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</si>
  <si>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</si>
  <si>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</si>
  <si>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</si>
  <si>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</si>
  <si>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</si>
  <si>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</si>
  <si>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</si>
  <si>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</si>
  <si>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</si>
  <si>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</si>
  <si>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</si>
  <si>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</si>
  <si>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</si>
  <si>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</si>
  <si>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</si>
  <si>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</si>
  <si>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</si>
  <si>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</si>
  <si>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</si>
  <si>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</si>
  <si>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</si>
  <si>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</si>
  <si>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</si>
  <si>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</si>
  <si>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</si>
  <si>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</si>
  <si>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</si>
  <si>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</si>
  <si>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</si>
  <si>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</si>
  <si>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</si>
  <si>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</si>
  <si>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</si>
  <si>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</si>
  <si>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</si>
  <si>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</si>
  <si>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</si>
  <si>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</si>
  <si>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</si>
  <si>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</si>
  <si>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</si>
  <si>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</si>
  <si>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</si>
  <si>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</si>
  <si>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</si>
  <si>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</si>
  <si>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</si>
  <si>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</si>
  <si>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</si>
  <si>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</si>
  <si>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</si>
  <si>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</si>
  <si>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</si>
  <si>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</si>
  <si>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</si>
  <si>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</si>
  <si>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</si>
  <si>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</si>
  <si>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</si>
  <si>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</si>
  <si>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</si>
  <si>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</si>
  <si>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</si>
  <si>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</si>
  <si>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</si>
  <si>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</si>
  <si>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</si>
  <si>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</si>
  <si>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</si>
  <si>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</si>
  <si>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</si>
  <si>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</si>
  <si>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</si>
  <si>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</si>
  <si>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</si>
  <si>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</si>
  <si>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</si>
  <si>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</si>
  <si>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</si>
  <si>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</si>
  <si>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</si>
  <si>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</si>
  <si>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</si>
  <si>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</si>
  <si>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</si>
  <si>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</si>
  <si>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</si>
  <si>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</si>
  <si>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</si>
  <si>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</si>
  <si>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</si>
  <si>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</si>
  <si>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</si>
  <si>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</si>
  <si>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</si>
  <si>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</si>
  <si>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</si>
  <si>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</si>
  <si>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</si>
  <si>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</si>
  <si>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</si>
  <si>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</si>
  <si>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</si>
  <si>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</si>
  <si>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</si>
  <si>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</si>
  <si>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</si>
  <si>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</si>
  <si>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</si>
  <si>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</si>
  <si>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</si>
  <si>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</si>
  <si>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</si>
  <si>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</si>
  <si>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</si>
  <si>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</si>
  <si>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</si>
  <si>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</si>
  <si>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</si>
  <si>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</si>
  <si>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</si>
  <si>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</si>
  <si>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</si>
  <si>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</si>
  <si>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</si>
  <si>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</si>
  <si>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</si>
  <si>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</si>
  <si>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</si>
  <si>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</si>
  <si>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</si>
  <si>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</si>
  <si>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</si>
  <si>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</si>
  <si>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</si>
  <si>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</si>
  <si>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</si>
  <si>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</si>
  <si>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</si>
  <si>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</si>
  <si>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</si>
  <si>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</si>
  <si>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</si>
  <si>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</si>
  <si>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</si>
  <si>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</si>
  <si>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</si>
  <si>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</si>
  <si>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</si>
  <si>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</si>
  <si>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</si>
  <si>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</si>
  <si>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</si>
  <si>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</si>
  <si>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</si>
  <si>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</si>
  <si>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</si>
  <si>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</si>
  <si>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</si>
  <si>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</si>
  <si>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</si>
  <si>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</si>
  <si>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</si>
  <si>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</si>
  <si>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</si>
  <si>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</si>
  <si>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</si>
  <si>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</si>
  <si>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</si>
  <si>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</si>
  <si>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</si>
  <si>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</si>
  <si>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</si>
  <si>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</si>
  <si>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</si>
  <si>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</si>
  <si>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</si>
  <si>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</si>
  <si>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</si>
  <si>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</si>
  <si>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</si>
  <si>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</si>
  <si>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</si>
  <si>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</si>
  <si>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</si>
  <si>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</si>
  <si>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</si>
  <si>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</si>
  <si>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</si>
  <si>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</si>
  <si>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</si>
  <si>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</si>
  <si>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</si>
  <si>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</si>
  <si>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</si>
  <si>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</si>
  <si>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</si>
  <si>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</si>
  <si>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</si>
  <si>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</si>
  <si>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</si>
  <si>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</si>
  <si>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</si>
  <si>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</si>
  <si>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</si>
  <si>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</si>
  <si>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</si>
  <si>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</si>
  <si>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</si>
  <si>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</si>
  <si>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</si>
  <si>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</si>
  <si>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</si>
  <si>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</si>
  <si>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</si>
  <si>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</si>
  <si>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</si>
  <si>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</si>
  <si>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</si>
  <si>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</si>
  <si>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</si>
  <si>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</si>
  <si>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</si>
  <si>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</si>
  <si>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</si>
  <si>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</si>
  <si>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</si>
  <si>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</si>
  <si>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</si>
  <si>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</si>
  <si>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</si>
  <si>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</si>
  <si>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</si>
  <si>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</si>
  <si>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</si>
  <si>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</si>
  <si>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</si>
  <si>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</si>
  <si>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</si>
  <si>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</si>
  <si>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</si>
  <si>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</si>
  <si>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</si>
  <si>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</si>
  <si>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</si>
  <si>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</si>
  <si>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</si>
  <si>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</si>
  <si>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</si>
  <si>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</si>
  <si>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</si>
  <si>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</si>
  <si>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</si>
  <si>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</si>
  <si>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</si>
  <si>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</si>
  <si>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</si>
  <si>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</si>
  <si>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</si>
  <si>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</si>
  <si>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</si>
  <si>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</si>
  <si>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</si>
  <si>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</si>
  <si>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</si>
  <si>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</si>
  <si>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</si>
  <si>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</si>
  <si>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</si>
  <si>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</si>
  <si>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</si>
  <si>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</si>
  <si>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</si>
  <si>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</si>
  <si>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</si>
  <si>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</si>
  <si>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</si>
  <si>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</si>
  <si>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</si>
  <si>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</si>
  <si>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</si>
  <si>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</si>
  <si>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</si>
  <si>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</si>
  <si>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</si>
  <si>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</si>
  <si>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</si>
  <si>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</si>
  <si>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</si>
  <si>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</si>
  <si>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</si>
  <si>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</si>
  <si>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</si>
  <si>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</si>
  <si>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</si>
  <si>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</si>
  <si>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</si>
  <si>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</si>
  <si>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</si>
  <si>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</si>
  <si>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</si>
  <si>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</si>
  <si>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</si>
  <si>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</si>
  <si>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</si>
  <si>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</si>
  <si>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</si>
  <si>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</si>
  <si>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</si>
  <si>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</si>
  <si>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</si>
  <si>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</si>
  <si>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</si>
  <si>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</si>
  <si>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</si>
  <si>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</si>
  <si>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</si>
  <si>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</si>
  <si>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</si>
  <si>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</si>
  <si>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</si>
  <si>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</si>
  <si>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</si>
  <si>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</si>
  <si>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</si>
  <si>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</si>
  <si>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</si>
  <si>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</si>
  <si>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</si>
  <si>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</si>
  <si>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</si>
  <si>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</si>
  <si>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</si>
  <si>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</si>
  <si>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</si>
  <si>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</si>
  <si>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</si>
  <si>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</si>
  <si>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</si>
  <si>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</si>
  <si>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</si>
  <si>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</si>
  <si>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</si>
  <si>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</si>
  <si>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</si>
  <si>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</si>
  <si>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</si>
  <si>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</si>
  <si>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</si>
  <si>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</si>
  <si>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</si>
  <si>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</si>
  <si>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</si>
  <si>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</si>
  <si>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</si>
  <si>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</si>
  <si>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</si>
  <si>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</si>
  <si>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</si>
  <si>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</si>
  <si>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</si>
  <si>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</si>
  <si>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</si>
  <si>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</si>
  <si>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</si>
  <si>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</si>
  <si>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</si>
  <si>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</si>
  <si>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</si>
  <si>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</si>
  <si>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</si>
  <si>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</si>
  <si>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</si>
  <si>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</si>
  <si>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</si>
  <si>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</si>
  <si>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</si>
  <si>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</si>
  <si>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</si>
  <si>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</si>
  <si>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</si>
  <si>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</si>
  <si>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</si>
  <si>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</si>
  <si>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</si>
  <si>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</si>
  <si>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</si>
  <si>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</si>
  <si>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</si>
  <si>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</si>
  <si>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</si>
  <si>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</si>
  <si>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</si>
  <si>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</si>
  <si>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</si>
  <si>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</si>
  <si>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</si>
  <si>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</si>
  <si>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</si>
  <si>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</si>
  <si>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</si>
  <si>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</si>
  <si>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</si>
  <si>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</si>
  <si>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</si>
  <si>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</si>
  <si>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</si>
  <si>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</si>
  <si>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</si>
  <si>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</si>
  <si>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</si>
  <si>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</si>
  <si>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</si>
  <si>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</si>
  <si>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</si>
  <si>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</si>
  <si>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</si>
  <si>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</si>
  <si>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</si>
  <si>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</si>
  <si>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</si>
  <si>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</si>
  <si>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</si>
  <si>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</si>
  <si>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</si>
  <si>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</si>
  <si>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</si>
  <si>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</si>
  <si>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</si>
  <si>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</si>
  <si>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</si>
  <si>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</si>
  <si>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</si>
  <si>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</si>
  <si>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</si>
  <si>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</si>
  <si>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</si>
  <si>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</si>
  <si>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</si>
  <si>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</si>
  <si>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</si>
  <si>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</si>
  <si>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</si>
  <si>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</si>
  <si>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</si>
  <si>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</si>
  <si>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</si>
  <si>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</si>
  <si>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</si>
  <si>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</si>
  <si>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</si>
  <si>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</si>
  <si>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</si>
  <si>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</si>
  <si>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</si>
  <si>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</si>
  <si>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</si>
  <si>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</si>
  <si>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</si>
  <si>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</si>
  <si>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</si>
  <si>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</si>
  <si>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</si>
  <si>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</si>
  <si>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</si>
  <si>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</si>
  <si>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</si>
  <si>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</si>
  <si>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</si>
  <si>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</si>
  <si>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</si>
  <si>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</si>
  <si>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</si>
  <si>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</si>
  <si>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</si>
  <si>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</si>
  <si>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</si>
  <si>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</si>
  <si>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</si>
  <si>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</si>
  <si>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</si>
  <si>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</si>
  <si>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</si>
  <si>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</si>
  <si>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</si>
  <si>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</si>
  <si>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</si>
  <si>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</si>
  <si>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</si>
  <si>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</si>
  <si>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</si>
  <si>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</si>
  <si>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</si>
  <si>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</si>
  <si>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</si>
  <si>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</si>
  <si>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</si>
  <si>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</si>
  <si>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</si>
  <si>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</si>
  <si>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</si>
  <si>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</si>
  <si>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</si>
  <si>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</si>
  <si>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</si>
  <si>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</si>
  <si>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</si>
  <si>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</si>
  <si>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</si>
  <si>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</si>
  <si>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</si>
  <si>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</si>
  <si>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</si>
  <si>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</si>
  <si>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</si>
  <si>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</si>
  <si>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</si>
  <si>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</si>
  <si>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</si>
  <si>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</si>
  <si>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</si>
  <si>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</si>
  <si>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</si>
  <si>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</si>
  <si>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</si>
  <si>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</si>
  <si>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</si>
  <si>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</si>
  <si>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</si>
  <si>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</si>
  <si>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</si>
  <si>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</si>
  <si>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</si>
  <si>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</si>
  <si>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</si>
  <si>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</si>
  <si>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</si>
  <si>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</si>
  <si>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</si>
  <si>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</si>
  <si>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</si>
  <si>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</si>
  <si>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</si>
  <si>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</si>
  <si>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</si>
  <si>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</si>
  <si>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</si>
  <si>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</si>
  <si>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</si>
  <si>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</si>
  <si>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</si>
  <si>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</si>
  <si>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</si>
  <si>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</si>
  <si>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</si>
  <si>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</si>
  <si>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</si>
  <si>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</si>
  <si>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</si>
  <si>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</si>
  <si>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</si>
  <si>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</si>
  <si>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</si>
  <si>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</si>
  <si>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</si>
  <si>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</si>
  <si>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</si>
  <si>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</si>
  <si>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</si>
  <si>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</si>
  <si>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</si>
  <si>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</si>
  <si>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</si>
  <si>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</si>
  <si>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</si>
  <si>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</si>
  <si>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</si>
  <si>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</si>
  <si>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</si>
  <si>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</si>
  <si>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</si>
  <si>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</si>
  <si>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</si>
  <si>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</si>
  <si>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</si>
  <si>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</si>
  <si>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</si>
  <si>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</si>
  <si>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</si>
  <si>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</si>
  <si>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</si>
  <si>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</si>
  <si>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</si>
  <si>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</si>
  <si>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</si>
  <si>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</si>
  <si>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</si>
  <si>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</si>
  <si>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</si>
  <si>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</si>
  <si>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</si>
  <si>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</si>
  <si>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</si>
  <si>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</si>
  <si>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</si>
  <si>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</si>
  <si>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</si>
  <si>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</si>
  <si>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</si>
  <si>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</si>
  <si>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</si>
  <si>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</si>
  <si>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</si>
  <si>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</si>
  <si>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</si>
  <si>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</si>
  <si>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</si>
  <si>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</si>
  <si>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</si>
  <si>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</si>
  <si>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</si>
  <si>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</si>
  <si>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</si>
  <si>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</si>
  <si>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</si>
  <si>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</si>
  <si>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</si>
  <si>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</si>
  <si>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</si>
  <si>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</si>
  <si>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</si>
  <si>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</si>
  <si>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</si>
  <si>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</si>
  <si>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</si>
  <si>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</si>
  <si>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</si>
  <si>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</si>
  <si>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</si>
  <si>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</si>
  <si>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</si>
  <si>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</si>
  <si>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</si>
  <si>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</si>
  <si>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</si>
  <si>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</si>
  <si>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</si>
  <si>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</si>
  <si>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</si>
  <si>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</si>
  <si>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</si>
  <si>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</si>
  <si>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</si>
  <si>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</si>
  <si>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</si>
  <si>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</si>
  <si>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</si>
  <si>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</si>
  <si>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</si>
  <si>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</si>
  <si>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</si>
  <si>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</si>
  <si>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</si>
  <si>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</si>
  <si>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</si>
  <si>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</si>
  <si>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</si>
  <si>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</si>
  <si>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</si>
  <si>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</si>
  <si>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</si>
  <si>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</si>
  <si>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</si>
  <si>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</si>
  <si>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</si>
  <si>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</si>
  <si>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</si>
  <si>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</si>
  <si>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</si>
  <si>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</si>
  <si>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</si>
  <si>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</si>
  <si>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</si>
  <si>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</si>
  <si>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</si>
  <si>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</si>
  <si>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</si>
  <si>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</si>
  <si>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</si>
  <si>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</si>
  <si>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</si>
  <si>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</si>
  <si>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</si>
  <si>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</si>
  <si>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</si>
  <si>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</si>
  <si>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</si>
  <si>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</si>
  <si>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</si>
  <si>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</si>
  <si>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</si>
  <si>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</si>
  <si>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</si>
  <si>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</si>
  <si>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</si>
  <si>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</si>
  <si>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</si>
  <si>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</si>
  <si>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</si>
  <si>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</si>
  <si>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</si>
  <si>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</si>
  <si>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</si>
  <si>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</si>
  <si>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</si>
  <si>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</si>
  <si>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</si>
  <si>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</si>
  <si>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</si>
  <si>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</si>
  <si>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</si>
  <si>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</si>
  <si>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</si>
  <si>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</si>
  <si>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</si>
  <si>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</si>
  <si>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</si>
  <si>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</si>
  <si>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</si>
  <si>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</si>
  <si>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</si>
  <si>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</si>
  <si>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</si>
  <si>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</si>
  <si>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</si>
  <si>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</si>
  <si>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</si>
  <si>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</si>
  <si>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</si>
  <si>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</si>
  <si>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</si>
  <si>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</si>
  <si>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</si>
  <si>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</si>
  <si>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</si>
  <si>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</si>
  <si>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</si>
  <si>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</si>
  <si>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</si>
  <si>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</si>
  <si>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</si>
  <si>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</si>
  <si>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</si>
  <si>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</si>
  <si>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</si>
  <si>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</si>
  <si>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</si>
  <si>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</si>
  <si>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</si>
  <si>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</si>
  <si>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</si>
  <si>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</si>
  <si>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</si>
  <si>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</si>
  <si>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</si>
  <si>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</si>
  <si>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</si>
  <si>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</si>
  <si>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</si>
  <si>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</si>
  <si>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</si>
  <si>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</si>
  <si>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</si>
  <si>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</si>
  <si>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</si>
  <si>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</si>
  <si>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</si>
  <si>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</si>
  <si>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</si>
  <si>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</si>
  <si>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</si>
  <si>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</si>
  <si>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</si>
  <si>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</si>
  <si>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</si>
  <si>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</si>
  <si>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</si>
  <si>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</si>
  <si>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</si>
  <si>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</si>
  <si>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</si>
  <si>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</si>
  <si>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</si>
  <si>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</si>
  <si>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</si>
  <si>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</si>
  <si>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</si>
  <si>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</si>
  <si>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</si>
  <si>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</si>
  <si>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</si>
  <si>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</si>
  <si>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</si>
  <si>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</si>
  <si>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</si>
  <si>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</si>
  <si>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</si>
  <si>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</si>
  <si>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</si>
  <si>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</si>
  <si>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</si>
  <si>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</si>
  <si>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</si>
  <si>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</si>
  <si>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</si>
  <si>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</si>
  <si>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</si>
  <si>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</si>
  <si>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</si>
  <si>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</si>
  <si>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</si>
  <si>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</si>
  <si>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</si>
  <si>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</si>
  <si>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</si>
  <si>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</si>
  <si>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</si>
  <si>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</si>
  <si>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</si>
  <si>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</si>
  <si>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</si>
  <si>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</si>
  <si>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</si>
  <si>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</si>
  <si>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</si>
  <si>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</si>
  <si>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</si>
  <si>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</si>
  <si>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</si>
  <si>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</si>
  <si>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</si>
  <si>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</si>
  <si>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</si>
  <si>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</si>
  <si>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</si>
  <si>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</si>
  <si>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</si>
  <si>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</si>
  <si>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</si>
  <si>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</si>
  <si>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</si>
  <si>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</si>
  <si>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</si>
  <si>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</si>
  <si>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</si>
  <si>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</si>
  <si>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</si>
  <si>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</si>
  <si>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</si>
  <si>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</si>
  <si>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</si>
  <si>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</si>
  <si>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</si>
  <si>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</si>
  <si>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</si>
  <si>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</si>
  <si>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</si>
  <si>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</si>
  <si>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</si>
  <si>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</si>
  <si>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</si>
  <si>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</si>
  <si>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</si>
  <si>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</si>
  <si>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</si>
  <si>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</si>
  <si>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</si>
  <si>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</si>
  <si>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</si>
  <si>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</si>
  <si>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</si>
  <si>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</si>
  <si>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</si>
  <si>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</si>
  <si>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</si>
  <si>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</si>
  <si>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</si>
  <si>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</si>
  <si>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</si>
  <si>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</si>
  <si>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</si>
  <si>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</si>
  <si>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</si>
  <si>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</si>
  <si>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</si>
  <si>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</si>
  <si>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</si>
  <si>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</si>
  <si>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</si>
  <si>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</si>
  <si>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</si>
  <si>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</si>
  <si>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</si>
  <si>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</si>
  <si>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</si>
  <si>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</si>
  <si>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</si>
  <si>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</si>
  <si>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</si>
  <si>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</si>
  <si>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</si>
  <si>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</si>
  <si>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</si>
  <si>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</si>
  <si>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</si>
  <si>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</si>
  <si>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</si>
  <si>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</si>
  <si>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</si>
  <si>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</si>
  <si>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</si>
  <si>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</si>
  <si>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</si>
  <si>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</si>
  <si>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</si>
  <si>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</si>
  <si>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</si>
  <si>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</si>
  <si>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</si>
  <si>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</si>
  <si>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</si>
  <si>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</si>
  <si>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</si>
  <si>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</si>
  <si>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</si>
  <si>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</si>
  <si>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</si>
  <si>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</si>
  <si>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</si>
  <si>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</si>
  <si>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</si>
  <si>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</si>
  <si>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</si>
  <si>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</si>
  <si>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</si>
  <si>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</si>
  <si>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</si>
  <si>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</si>
  <si>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</si>
  <si>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</si>
  <si>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</si>
  <si>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</si>
  <si>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</si>
  <si>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</si>
  <si>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</si>
  <si>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</si>
  <si>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</si>
  <si>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</si>
  <si>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</si>
  <si>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</si>
  <si>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</si>
  <si>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</si>
  <si>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</si>
  <si>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</si>
  <si>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</si>
  <si>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</si>
  <si>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</si>
  <si>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</si>
  <si>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</si>
  <si>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</si>
  <si>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</si>
  <si>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</si>
  <si>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</si>
  <si>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</si>
  <si>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</si>
  <si>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</si>
  <si>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</si>
  <si>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</si>
  <si>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</si>
  <si>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</si>
  <si>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</si>
  <si>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</si>
  <si>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</si>
  <si>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</si>
  <si>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</si>
  <si>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</si>
  <si>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</si>
  <si>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</si>
  <si>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</si>
  <si>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</si>
  <si>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</si>
  <si>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</si>
  <si>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</si>
  <si>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</si>
  <si>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</si>
  <si>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</si>
  <si>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</si>
  <si>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</si>
  <si>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</si>
  <si>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</si>
  <si>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</si>
  <si>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</si>
  <si>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</si>
  <si>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</si>
  <si>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</si>
  <si>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</si>
  <si>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</si>
  <si>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</si>
  <si>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</si>
  <si>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</si>
  <si>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</si>
  <si>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</si>
  <si>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</si>
  <si>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</si>
  <si>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</si>
  <si>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</si>
  <si>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</si>
  <si>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</si>
  <si>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</si>
  <si>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</si>
  <si>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</si>
  <si>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</si>
  <si>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</si>
  <si>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</si>
  <si>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</si>
  <si>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</si>
  <si>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</si>
  <si>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</si>
  <si>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</si>
  <si>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</si>
  <si>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</si>
  <si>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</si>
  <si>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</si>
  <si>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</si>
  <si>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</si>
  <si>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</si>
  <si>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</si>
  <si>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</si>
  <si>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</si>
  <si>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</si>
  <si>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</si>
  <si>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</si>
  <si>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</si>
  <si>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</si>
  <si>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</si>
  <si>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</si>
  <si>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</si>
  <si>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</si>
  <si>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</si>
  <si>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</si>
  <si>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</si>
  <si>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</si>
  <si>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</si>
  <si>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</si>
  <si>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</si>
  <si>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</si>
  <si>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</si>
  <si>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</si>
  <si>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</si>
  <si>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</si>
  <si>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</si>
  <si>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</si>
  <si>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</si>
  <si>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</si>
  <si>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</si>
  <si>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</si>
  <si>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</si>
  <si>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</si>
  <si>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</si>
  <si>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</si>
  <si>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</si>
  <si>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</si>
  <si>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</si>
  <si>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</si>
  <si>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</si>
  <si>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</si>
  <si>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</si>
  <si>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</si>
  <si>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</si>
  <si>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</si>
  <si>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</si>
  <si>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</si>
  <si>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</si>
  <si>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</si>
  <si>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</si>
  <si>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</si>
  <si>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</si>
  <si>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</si>
  <si>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</si>
  <si>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</si>
  <si>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</si>
  <si>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</si>
  <si>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</si>
  <si>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</si>
  <si>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</si>
  <si>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</si>
  <si>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</si>
  <si>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</si>
  <si>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</si>
  <si>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</si>
  <si>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</si>
  <si>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</si>
  <si>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</si>
  <si>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</si>
  <si>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</si>
  <si>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</si>
  <si>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</si>
  <si>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</si>
  <si>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</si>
  <si>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</si>
  <si>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</si>
  <si>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</si>
  <si>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</si>
  <si>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</si>
  <si>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</si>
  <si>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</si>
  <si>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</si>
  <si>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</si>
  <si>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</si>
  <si>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</si>
  <si>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</si>
  <si>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</si>
  <si>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</si>
  <si>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</si>
  <si>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</si>
  <si>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</si>
  <si>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</si>
  <si>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</si>
  <si>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</si>
  <si>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</si>
  <si>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</si>
  <si>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</si>
  <si>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</si>
  <si>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</si>
  <si>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</si>
  <si>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</si>
  <si>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</si>
  <si>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</si>
  <si>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</si>
  <si>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</si>
  <si>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</si>
  <si>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</si>
  <si>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</si>
  <si>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</si>
  <si>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</si>
  <si>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</si>
  <si>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</si>
  <si>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</si>
  <si>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</si>
  <si>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</si>
  <si>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</si>
  <si>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</si>
  <si>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</si>
  <si>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</si>
  <si>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</si>
  <si>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</si>
  <si>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</si>
  <si>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</si>
  <si>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</si>
  <si>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</si>
  <si>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</si>
  <si>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</si>
  <si>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</si>
  <si>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</si>
  <si>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</si>
  <si>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</si>
  <si>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</si>
  <si>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</si>
  <si>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</si>
  <si>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</si>
  <si>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</si>
  <si>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</si>
  <si>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</si>
  <si>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</si>
  <si>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</si>
  <si>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</si>
  <si>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</si>
  <si>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</si>
  <si>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</si>
  <si>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</si>
  <si>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</si>
  <si>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</si>
  <si>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</si>
  <si>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</si>
  <si>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</si>
  <si>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</si>
  <si>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</si>
  <si>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</si>
  <si>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</si>
  <si>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</si>
  <si>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</si>
  <si>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</si>
  <si>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</si>
  <si>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</si>
  <si>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</si>
  <si>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</si>
  <si>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</si>
  <si>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</si>
  <si>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</si>
  <si>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</si>
  <si>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</si>
  <si>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</si>
  <si>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</si>
  <si>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</si>
  <si>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</si>
  <si>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</si>
  <si>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</si>
  <si>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</si>
  <si>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</si>
  <si>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</si>
  <si>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</si>
  <si>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</si>
  <si>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</si>
  <si>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</si>
  <si>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</si>
  <si>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</si>
  <si>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</si>
  <si>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</si>
  <si>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</si>
  <si>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</si>
  <si>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</si>
  <si>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</si>
  <si>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</si>
  <si>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</si>
  <si>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</si>
  <si>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</si>
  <si>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</si>
  <si>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</si>
  <si>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</si>
  <si>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</si>
  <si>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</si>
  <si>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</si>
  <si>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</si>
  <si>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</si>
  <si>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</si>
  <si>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</si>
  <si>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</si>
  <si>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</si>
  <si>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</si>
  <si>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</si>
  <si>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</si>
  <si>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</si>
  <si>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</si>
  <si>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</si>
  <si>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</si>
  <si>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</si>
  <si>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</si>
  <si>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</si>
  <si>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</si>
  <si>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</si>
  <si>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</si>
  <si>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</si>
  <si>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</si>
  <si>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</si>
  <si>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</si>
  <si>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</si>
  <si>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</si>
  <si>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</si>
  <si>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</si>
  <si>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</si>
  <si>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</si>
  <si>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</si>
  <si>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</si>
  <si>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</si>
  <si>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</si>
  <si>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</si>
  <si>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</si>
  <si>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</si>
  <si>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</si>
  <si>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</si>
  <si>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</si>
  <si>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</si>
  <si>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</si>
  <si>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</si>
  <si>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</si>
  <si>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</si>
  <si>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</si>
  <si>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</si>
  <si>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</si>
  <si>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</si>
  <si>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</si>
  <si>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</si>
  <si>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</si>
  <si>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</si>
  <si>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</si>
  <si>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</si>
  <si>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</si>
  <si>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</si>
  <si>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</si>
  <si>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</si>
  <si>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</si>
  <si>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</si>
  <si>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</si>
  <si>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</si>
  <si>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</si>
  <si>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</si>
  <si>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</si>
  <si>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</si>
  <si>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</si>
  <si>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</si>
  <si>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</si>
  <si>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</si>
  <si>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</si>
  <si>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</si>
  <si>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</si>
  <si>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</si>
  <si>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</si>
  <si>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</si>
  <si>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</si>
  <si>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</si>
  <si>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</si>
  <si>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</si>
  <si>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</si>
  <si>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</si>
  <si>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</si>
  <si>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</si>
  <si>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</si>
  <si>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</si>
  <si>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</si>
  <si>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</si>
  <si>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</si>
  <si>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</si>
  <si>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</si>
  <si>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</si>
  <si>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</si>
  <si>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</si>
  <si>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</si>
  <si>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</si>
  <si>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</si>
  <si>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</si>
  <si>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</si>
  <si>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</si>
  <si>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</si>
  <si>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</si>
  <si>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</si>
  <si>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</si>
  <si>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</si>
  <si>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</si>
  <si>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</si>
  <si>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</si>
  <si>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</si>
  <si>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</si>
  <si>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</si>
  <si>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</si>
  <si>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</si>
  <si>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</si>
  <si>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</si>
  <si>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</si>
  <si>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</si>
  <si>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</si>
  <si>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</si>
  <si>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</si>
  <si>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</si>
  <si>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</si>
  <si>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</si>
  <si>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</si>
  <si>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</si>
  <si>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</si>
  <si>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</si>
  <si>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</si>
  <si>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</si>
  <si>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</si>
  <si>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</si>
  <si>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</si>
  <si>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</si>
  <si>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</si>
  <si>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</si>
  <si>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</si>
  <si>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</si>
  <si>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</si>
  <si>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</si>
  <si>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</si>
  <si>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</si>
  <si>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</si>
  <si>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</si>
  <si>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</si>
  <si>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</si>
  <si>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</si>
  <si>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</si>
  <si>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</si>
  <si>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</si>
  <si>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</si>
  <si>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</si>
  <si>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</si>
  <si>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</si>
  <si>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</si>
  <si>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</si>
  <si>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</si>
  <si>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</si>
  <si>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</si>
  <si>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</si>
  <si>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</si>
  <si>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</si>
  <si>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</si>
  <si>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</si>
  <si>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</si>
  <si>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</si>
  <si>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</si>
  <si>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</si>
  <si>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</si>
  <si>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</si>
  <si>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</si>
  <si>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</si>
  <si>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</si>
  <si>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</si>
  <si>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</si>
  <si>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</si>
  <si>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</si>
  <si>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</si>
  <si>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</si>
  <si>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</si>
  <si>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</si>
  <si>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</si>
  <si>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</si>
  <si>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</si>
  <si>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</si>
  <si>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</si>
  <si>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</si>
  <si>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</si>
  <si>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</si>
  <si>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</si>
  <si>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</si>
  <si>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</si>
  <si>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</si>
  <si>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</si>
  <si>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</si>
  <si>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</si>
  <si>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</si>
  <si>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</si>
  <si>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</si>
  <si>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</si>
  <si>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</si>
  <si>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</si>
  <si>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</si>
  <si>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</si>
  <si>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</si>
  <si>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</si>
  <si>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</si>
  <si>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</si>
  <si>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</si>
  <si>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</si>
  <si>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</si>
  <si>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</si>
  <si>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</si>
  <si>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</si>
  <si>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</si>
  <si>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</si>
  <si>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</si>
  <si>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</si>
  <si>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</si>
  <si>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</si>
  <si>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</si>
  <si>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</si>
  <si>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</si>
  <si>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</si>
  <si>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</si>
  <si>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</si>
  <si>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</si>
  <si>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</si>
  <si>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</si>
  <si>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</si>
  <si>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</si>
  <si>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</si>
  <si>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</si>
  <si>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</si>
  <si>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</si>
  <si>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</si>
  <si>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</si>
  <si>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</si>
  <si>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</si>
  <si>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</si>
  <si>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</si>
  <si>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</si>
  <si>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</si>
  <si>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</si>
  <si>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</si>
  <si>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</si>
  <si>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</si>
  <si>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</si>
  <si>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</si>
  <si>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</si>
  <si>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</si>
  <si>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</si>
  <si>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</si>
  <si>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</si>
  <si>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</si>
  <si>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</si>
  <si>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</si>
  <si>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</si>
  <si>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</si>
  <si>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</si>
  <si>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</si>
  <si>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</si>
  <si>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</si>
  <si>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</si>
  <si>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</si>
  <si>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</si>
  <si>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</si>
  <si>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</si>
  <si>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</si>
  <si>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</si>
  <si>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</si>
  <si>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</si>
  <si>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</si>
  <si>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</si>
  <si>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</si>
  <si>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</si>
  <si>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</si>
  <si>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</si>
  <si>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</si>
  <si>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</si>
  <si>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</si>
  <si>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</si>
  <si>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</si>
  <si>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</si>
  <si>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</si>
  <si>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</si>
  <si>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</si>
  <si>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</si>
  <si>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</si>
  <si>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</si>
  <si>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</si>
  <si>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</si>
  <si>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</si>
  <si>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</si>
  <si>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</si>
  <si>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</si>
  <si>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</si>
  <si>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</si>
  <si>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</si>
  <si>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</si>
  <si>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</si>
  <si>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</si>
  <si>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</si>
  <si>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</si>
  <si>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</si>
  <si>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</si>
  <si>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</si>
  <si>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</si>
  <si>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</si>
  <si>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</si>
  <si>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</si>
  <si>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</si>
  <si>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</si>
  <si>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</si>
  <si>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</si>
  <si>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</si>
  <si>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</si>
  <si>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</si>
  <si>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</si>
  <si>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</si>
  <si>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</si>
  <si>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</si>
  <si>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</si>
  <si>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</si>
  <si>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</si>
  <si>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</si>
  <si>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</si>
  <si>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</si>
  <si>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</si>
  <si>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</si>
  <si>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</si>
  <si>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</si>
  <si>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</si>
  <si>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</si>
  <si>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</si>
  <si>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</si>
  <si>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</si>
  <si>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</si>
  <si>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</si>
  <si>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</si>
  <si>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</si>
  <si>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</si>
  <si>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</si>
  <si>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</si>
  <si>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</si>
  <si>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</si>
  <si>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</si>
  <si>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</si>
  <si>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</si>
  <si>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</si>
  <si>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</si>
  <si>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</si>
  <si>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</si>
  <si>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</si>
  <si>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</si>
  <si>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</si>
  <si>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</si>
  <si>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</si>
  <si>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</si>
  <si>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</si>
  <si>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</si>
  <si>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</si>
  <si>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</si>
  <si>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</si>
  <si>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</si>
  <si>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</si>
  <si>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</si>
  <si>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</si>
  <si>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</si>
  <si>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</si>
  <si>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</si>
  <si>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</si>
  <si>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</si>
  <si>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</si>
  <si>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</si>
  <si>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</si>
  <si>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</si>
  <si>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</si>
  <si>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</si>
  <si>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</si>
  <si>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</si>
  <si>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</si>
  <si>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</si>
  <si>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</si>
  <si>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</si>
  <si>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</si>
  <si>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</si>
  <si>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</si>
  <si>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</si>
  <si>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</si>
  <si>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</si>
  <si>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</si>
  <si>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</si>
  <si>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</si>
  <si>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</si>
  <si>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</si>
  <si>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</si>
  <si>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</si>
  <si>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</si>
  <si>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</si>
  <si>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</si>
  <si>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</si>
  <si>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</si>
  <si>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</si>
  <si>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</si>
  <si>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</si>
  <si>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</si>
  <si>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</si>
  <si>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</si>
  <si>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</si>
  <si>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</si>
  <si>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</si>
  <si>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</si>
  <si>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</si>
  <si>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</si>
  <si>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</si>
  <si>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</si>
  <si>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</si>
  <si>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</si>
  <si>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</si>
  <si>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</si>
  <si>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</si>
  <si>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</si>
  <si>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</si>
  <si>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</si>
  <si>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</si>
  <si>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</si>
  <si>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</si>
  <si>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</si>
  <si>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</si>
  <si>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</si>
  <si>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</si>
  <si>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</si>
  <si>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</si>
  <si>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</si>
  <si>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</si>
  <si>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</si>
  <si>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</si>
  <si>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</si>
  <si>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</si>
  <si>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</si>
  <si>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</si>
  <si>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</si>
  <si>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</si>
  <si>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</si>
  <si>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</si>
  <si>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</si>
  <si>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</si>
  <si>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</si>
  <si>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</si>
  <si>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</si>
  <si>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</si>
  <si>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</si>
  <si>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</si>
  <si>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</si>
  <si>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</si>
  <si>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</si>
  <si>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</si>
  <si>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</si>
  <si>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</si>
  <si>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</si>
  <si>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</si>
  <si>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</si>
  <si>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</si>
  <si>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</si>
  <si>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</si>
  <si>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</si>
  <si>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</si>
  <si>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</si>
  <si>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</si>
  <si>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</si>
  <si>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</si>
  <si>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</si>
  <si>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</si>
  <si>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</si>
  <si>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</si>
  <si>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</si>
  <si>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</si>
  <si>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</si>
  <si>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</si>
  <si>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</si>
  <si>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</si>
  <si>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</si>
  <si>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</si>
  <si>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</si>
  <si>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</si>
  <si>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</si>
  <si>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</si>
  <si>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</si>
  <si>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</si>
  <si>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</si>
  <si>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</si>
  <si>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</si>
  <si>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</si>
  <si>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</si>
  <si>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</si>
  <si>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</si>
  <si>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</si>
  <si>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</si>
  <si>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</si>
  <si>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</si>
  <si>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</si>
  <si>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</si>
  <si>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</si>
  <si>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</si>
  <si>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</si>
  <si>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</si>
  <si>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</si>
  <si>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</si>
  <si>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</si>
  <si>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</si>
  <si>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</si>
  <si>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</si>
  <si>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</si>
  <si>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</si>
  <si>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</si>
  <si>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</si>
  <si>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</si>
  <si>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</si>
  <si>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</si>
  <si>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</si>
  <si>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</si>
  <si>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</si>
  <si>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</si>
  <si>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</si>
  <si>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</si>
  <si>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</si>
  <si>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</si>
  <si>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</si>
  <si>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</si>
  <si>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</si>
  <si>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</si>
  <si>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</si>
  <si>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</si>
  <si>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</si>
  <si>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</si>
  <si>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</si>
  <si>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</si>
  <si>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</si>
  <si>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</si>
  <si>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</si>
  <si>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</si>
  <si>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</si>
  <si>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</si>
  <si>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</si>
  <si>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</si>
  <si>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</si>
  <si>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</si>
  <si>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</si>
  <si>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</si>
  <si>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</si>
  <si>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</si>
  <si>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</si>
  <si>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</si>
  <si>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</si>
  <si>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</si>
  <si>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</si>
  <si>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</si>
  <si>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</si>
  <si>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</si>
  <si>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</si>
  <si>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</si>
  <si>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</si>
  <si>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</si>
  <si>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</si>
  <si>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</si>
  <si>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</si>
  <si>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</si>
  <si>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</si>
  <si>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</si>
  <si>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</si>
  <si>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</si>
  <si>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</si>
  <si>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</si>
  <si>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</si>
  <si>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</si>
  <si>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</si>
  <si>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</si>
  <si>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</si>
  <si>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</si>
  <si>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</si>
  <si>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</si>
  <si>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</si>
  <si>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</si>
  <si>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</si>
  <si>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</si>
  <si>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</si>
  <si>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</si>
  <si>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</si>
  <si>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</si>
  <si>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</si>
  <si>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</si>
  <si>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</si>
  <si>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</si>
  <si>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</si>
  <si>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</si>
  <si>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</si>
  <si>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</si>
  <si>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</si>
  <si>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</si>
  <si>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</si>
  <si>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</si>
  <si>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</si>
  <si>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</si>
  <si>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</si>
  <si>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</si>
  <si>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</si>
  <si>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</si>
  <si>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</si>
  <si>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</si>
  <si>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</si>
  <si>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</si>
  <si>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</si>
  <si>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</si>
  <si>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</si>
  <si>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</si>
  <si>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</si>
  <si>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</si>
  <si>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</si>
  <si>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</si>
  <si>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</si>
  <si>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</si>
  <si>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</si>
  <si>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</si>
  <si>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</si>
  <si>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</si>
  <si>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</si>
  <si>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</si>
  <si>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</si>
  <si>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</si>
  <si>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</si>
  <si>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</si>
  <si>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</si>
  <si>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</si>
  <si>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</si>
  <si>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</si>
  <si>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</si>
  <si>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</si>
  <si>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</si>
  <si>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</si>
  <si>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</si>
  <si>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</si>
  <si>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</si>
  <si>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</si>
  <si>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</si>
  <si>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</si>
  <si>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</si>
  <si>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</si>
  <si>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</si>
  <si>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</si>
  <si>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</si>
  <si>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</si>
  <si>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</si>
  <si>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</si>
  <si>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</si>
  <si>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</si>
  <si>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</si>
  <si>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</si>
  <si>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</si>
  <si>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</si>
  <si>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</si>
  <si>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</si>
  <si>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</si>
  <si>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</si>
  <si>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</si>
  <si>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</si>
  <si>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</si>
  <si>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</si>
  <si>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</si>
  <si>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</si>
  <si>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</si>
  <si>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</si>
  <si>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</si>
  <si>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</si>
  <si>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</si>
  <si>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</si>
  <si>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</si>
  <si>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</si>
  <si>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</si>
  <si>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</si>
  <si>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</si>
  <si>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</si>
  <si>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</si>
  <si>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</si>
  <si>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</si>
  <si>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</si>
  <si>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</si>
  <si>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</si>
  <si>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</si>
  <si>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</si>
  <si>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</si>
  <si>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</si>
  <si>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</si>
  <si>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</si>
  <si>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</si>
  <si>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</si>
  <si>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</si>
  <si>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</si>
  <si>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</si>
  <si>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</si>
  <si>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</si>
  <si>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</si>
  <si>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</si>
  <si>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</si>
  <si>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</si>
  <si>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</si>
  <si>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</si>
  <si>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</si>
  <si>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</si>
  <si>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</si>
  <si>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</si>
  <si>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</si>
  <si>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</si>
  <si>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</si>
  <si>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</si>
  <si>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</si>
  <si>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</si>
  <si>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</si>
  <si>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</si>
  <si>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</si>
  <si>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</si>
  <si>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</si>
  <si>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</si>
  <si>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</si>
  <si>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</si>
  <si>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</si>
  <si>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</si>
  <si>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</si>
  <si>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</si>
  <si>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</si>
  <si>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</si>
  <si>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</si>
  <si>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</si>
  <si>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</si>
  <si>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</si>
  <si>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</si>
  <si>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</si>
  <si>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</si>
  <si>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</si>
  <si>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</si>
  <si>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</si>
  <si>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</si>
  <si>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</si>
  <si>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</si>
  <si>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</si>
  <si>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</si>
  <si>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</si>
  <si>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</si>
  <si>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</si>
  <si>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</si>
  <si>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</si>
  <si>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</si>
  <si>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</si>
  <si>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</si>
  <si>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</si>
  <si>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</si>
  <si>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</si>
  <si>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</si>
  <si>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</si>
  <si>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</si>
  <si>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</si>
  <si>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</si>
  <si>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</si>
  <si>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</si>
  <si>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</si>
  <si>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</si>
  <si>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</si>
  <si>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</si>
  <si>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</si>
  <si>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</si>
  <si>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</si>
  <si>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</si>
  <si>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</si>
  <si>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</si>
  <si>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</si>
  <si>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</si>
  <si>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</si>
  <si>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</si>
  <si>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</si>
  <si>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</si>
  <si>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</si>
  <si>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</si>
  <si>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</si>
  <si>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</si>
  <si>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</si>
  <si>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</si>
  <si>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</si>
  <si>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</si>
  <si>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</si>
  <si>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</si>
  <si>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</si>
  <si>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</si>
  <si>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</si>
  <si>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</si>
  <si>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</si>
  <si>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</si>
  <si>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</si>
  <si>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</si>
  <si>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</si>
  <si>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</si>
  <si>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</si>
  <si>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</si>
  <si>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</si>
  <si>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</si>
  <si>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</si>
  <si>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</si>
  <si>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</si>
  <si>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</si>
  <si>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</si>
  <si>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</si>
  <si>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</si>
  <si>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</si>
  <si>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</si>
  <si>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</si>
  <si>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</si>
  <si>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</si>
  <si>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</si>
  <si>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</si>
  <si>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</si>
  <si>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</si>
  <si>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</si>
  <si>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</si>
  <si>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</si>
  <si>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</si>
  <si>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</si>
  <si>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</si>
  <si>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</si>
  <si>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</si>
  <si>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</si>
  <si>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</si>
  <si>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</si>
  <si>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</si>
  <si>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</si>
  <si>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</si>
  <si>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</si>
  <si>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</si>
  <si>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</si>
  <si>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</si>
  <si>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</si>
  <si>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</si>
  <si>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</si>
  <si>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</si>
  <si>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</si>
  <si>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</si>
  <si>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</si>
  <si>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</si>
  <si>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</si>
  <si>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</si>
  <si>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</si>
  <si>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</si>
  <si>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</si>
  <si>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</si>
  <si>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</si>
  <si>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</si>
  <si>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</si>
  <si>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</si>
  <si>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</si>
  <si>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</si>
  <si>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</si>
  <si>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</si>
  <si>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</si>
  <si>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</si>
  <si>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</si>
  <si>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</si>
  <si>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</si>
  <si>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</si>
  <si>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</si>
  <si>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</si>
  <si>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</si>
  <si>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</si>
  <si>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</si>
  <si>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</si>
  <si>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</si>
  <si>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</si>
  <si>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</si>
  <si>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</si>
  <si>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</si>
  <si>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</si>
  <si>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</si>
  <si>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</si>
  <si>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</si>
  <si>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</si>
  <si>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</si>
  <si>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</si>
  <si>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</si>
  <si>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</si>
  <si>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</si>
  <si>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</si>
  <si>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</si>
  <si>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</si>
  <si>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</si>
  <si>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</si>
  <si>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</si>
  <si>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</si>
  <si>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</si>
  <si>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</si>
  <si>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</si>
  <si>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</si>
  <si>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</si>
  <si>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</si>
  <si>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</si>
  <si>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</si>
  <si>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</si>
  <si>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</si>
  <si>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</si>
  <si>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</si>
  <si>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</si>
  <si>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</si>
  <si>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</si>
  <si>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</si>
  <si>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</si>
  <si>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</si>
  <si>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</si>
  <si>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</si>
  <si>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</si>
  <si>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</si>
  <si>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</si>
  <si>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</si>
  <si>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</si>
  <si>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</si>
  <si>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</si>
  <si>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</si>
  <si>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</si>
  <si>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</si>
  <si>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</si>
  <si>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</si>
  <si>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</si>
  <si>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</si>
  <si>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</si>
  <si>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</si>
  <si>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</si>
  <si>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</si>
  <si>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</si>
  <si>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</si>
  <si>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</si>
  <si>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</si>
  <si>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</si>
  <si>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</si>
  <si>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</si>
  <si>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</si>
  <si>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</si>
  <si>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</si>
  <si>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</si>
  <si>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</si>
  <si>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</si>
  <si>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</si>
  <si>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</si>
  <si>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</si>
  <si>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</si>
  <si>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</si>
  <si>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</si>
  <si>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</si>
  <si>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</si>
  <si>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</si>
  <si>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</si>
  <si>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</si>
  <si>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</si>
  <si>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</si>
  <si>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</si>
  <si>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</si>
  <si>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</si>
  <si>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</si>
  <si>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</si>
  <si>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</si>
  <si>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</si>
  <si>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</si>
  <si>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</si>
  <si>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</si>
  <si>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</si>
  <si>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</si>
  <si>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</si>
  <si>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</si>
  <si>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</si>
  <si>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</si>
  <si>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</si>
  <si>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</si>
  <si>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</si>
  <si>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</si>
  <si>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</si>
  <si>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</si>
  <si>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</si>
  <si>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</si>
  <si>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</si>
  <si>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</si>
  <si>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</si>
  <si>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</si>
  <si>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</si>
  <si>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</si>
  <si>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</si>
  <si>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</si>
  <si>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</si>
  <si>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</si>
  <si>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</si>
  <si>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</si>
  <si>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</si>
  <si>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</si>
  <si>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</si>
  <si>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</si>
  <si>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</si>
  <si>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</si>
  <si>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</si>
  <si>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</si>
  <si>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</si>
  <si>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</si>
  <si>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</si>
  <si>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</si>
  <si>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</si>
  <si>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</si>
  <si>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</si>
  <si>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</si>
  <si>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</si>
  <si>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</si>
  <si>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</si>
  <si>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</si>
  <si>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</si>
  <si>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</si>
  <si>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</si>
  <si>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</si>
  <si>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</si>
  <si>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</si>
  <si>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</si>
  <si>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</si>
  <si>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</si>
  <si>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</si>
  <si>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</si>
  <si>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</si>
  <si>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</si>
  <si>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</si>
  <si>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</si>
  <si>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</si>
  <si>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</si>
  <si>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</si>
  <si>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</si>
  <si>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</si>
  <si>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</si>
  <si>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</si>
  <si>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</si>
  <si>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</si>
  <si>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</si>
  <si>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</si>
  <si>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</si>
  <si>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</si>
  <si>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</si>
  <si>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</si>
  <si>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</si>
  <si>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</si>
  <si>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</si>
  <si>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</si>
  <si>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</si>
  <si>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</si>
  <si>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</si>
  <si>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</si>
  <si>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</si>
  <si>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</si>
  <si>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</si>
  <si>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</si>
  <si>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</si>
  <si>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</si>
  <si>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</si>
  <si>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</si>
  <si>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</si>
  <si>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</si>
  <si>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</si>
  <si>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</si>
  <si>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</si>
  <si>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</si>
  <si>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</si>
  <si>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</si>
  <si>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</si>
  <si>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</si>
  <si>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</si>
  <si>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</si>
  <si>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</si>
  <si>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</si>
  <si>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</si>
  <si>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</si>
  <si>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</si>
  <si>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</si>
  <si>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</si>
  <si>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</si>
  <si>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</si>
  <si>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</si>
  <si>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</si>
  <si>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</si>
  <si>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</si>
  <si>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</si>
  <si>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</si>
  <si>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</si>
  <si>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</si>
  <si>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</si>
  <si>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</si>
  <si>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</si>
  <si>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</si>
  <si>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</si>
  <si>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</si>
  <si>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</si>
  <si>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</si>
  <si>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</si>
  <si>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</si>
  <si>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</si>
  <si>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</si>
  <si>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</si>
  <si>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</si>
  <si>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</si>
  <si>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</si>
  <si>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</si>
  <si>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</si>
  <si>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</si>
  <si>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</si>
  <si>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</si>
  <si>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</si>
  <si>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</si>
  <si>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</si>
  <si>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</si>
  <si>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</si>
  <si>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</si>
  <si>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</si>
  <si>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</si>
  <si>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</si>
  <si>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</si>
  <si>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</si>
  <si>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</si>
  <si>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</si>
  <si>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</si>
  <si>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</si>
  <si>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</si>
  <si>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</si>
  <si>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</si>
  <si>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</si>
  <si>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</si>
  <si>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</si>
  <si>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</si>
  <si>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</si>
  <si>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</si>
  <si>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</si>
  <si>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</si>
  <si>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</si>
  <si>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</si>
  <si>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</si>
  <si>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</si>
  <si>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</si>
  <si>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</si>
  <si>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</si>
  <si>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</si>
  <si>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</si>
  <si>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</si>
  <si>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</si>
  <si>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</si>
  <si>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</si>
  <si>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</si>
  <si>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</si>
  <si>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</si>
  <si>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</si>
  <si>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</si>
  <si>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</si>
  <si>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</si>
  <si>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</si>
  <si>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</si>
  <si>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</si>
  <si>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</si>
  <si>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</si>
  <si>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</si>
  <si>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</si>
  <si>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</si>
  <si>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</si>
  <si>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</si>
  <si>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</si>
  <si>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</si>
  <si>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</si>
  <si>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</si>
  <si>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</si>
  <si>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</si>
  <si>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</si>
  <si>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</si>
  <si>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</si>
  <si>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</si>
  <si>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</si>
  <si>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</si>
  <si>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</si>
  <si>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</si>
  <si>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</si>
  <si>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</si>
  <si>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</si>
  <si>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</si>
  <si>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</si>
  <si>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</si>
  <si>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</si>
  <si>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</si>
  <si>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</si>
  <si>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</si>
  <si>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</si>
  <si>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</si>
  <si>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</si>
  <si>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</si>
  <si>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</si>
  <si>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</si>
  <si>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</si>
  <si>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</si>
  <si>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</si>
  <si>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</si>
  <si>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</si>
  <si>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</si>
  <si>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</si>
  <si>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</si>
  <si>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</si>
  <si>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</si>
  <si>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</si>
  <si>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</si>
  <si>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</si>
  <si>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</si>
  <si>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</si>
  <si>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</si>
  <si>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</si>
  <si>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</si>
  <si>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</si>
  <si>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</si>
  <si>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</si>
  <si>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</si>
  <si>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</si>
  <si>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</si>
  <si>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</si>
  <si>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</si>
  <si>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</si>
  <si>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</si>
  <si>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</si>
  <si>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</si>
  <si>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</si>
  <si>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</si>
  <si>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</si>
  <si>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</si>
  <si>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</si>
  <si>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</si>
  <si>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</si>
  <si>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</si>
  <si>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</si>
  <si>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</si>
  <si>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</si>
  <si>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</si>
  <si>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</si>
  <si>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</si>
  <si>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</si>
  <si>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</si>
  <si>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</si>
  <si>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</si>
  <si>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</si>
  <si>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</si>
  <si>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</si>
  <si>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</si>
  <si>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</si>
  <si>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</si>
  <si>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</si>
  <si>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</si>
  <si>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</si>
  <si>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</si>
  <si>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</si>
  <si>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</si>
  <si>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</si>
  <si>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</si>
  <si>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</si>
  <si>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</si>
  <si>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</si>
  <si>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</si>
  <si>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</si>
  <si>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</si>
  <si>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</si>
  <si>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</si>
  <si>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</si>
  <si>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</si>
  <si>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</si>
  <si>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</si>
  <si>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</si>
  <si>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</si>
  <si>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</si>
  <si>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</si>
  <si>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</si>
  <si>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</si>
  <si>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</si>
  <si>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</si>
  <si>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</si>
  <si>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</si>
  <si>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</si>
  <si>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</si>
  <si>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</si>
  <si>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</si>
  <si>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</si>
  <si>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</si>
  <si>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</si>
  <si>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</si>
  <si>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</si>
  <si>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</si>
  <si>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</si>
  <si>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</si>
  <si>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</si>
  <si>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</si>
  <si>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</si>
  <si>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</si>
  <si>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</si>
  <si>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</si>
  <si>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</si>
  <si>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</si>
  <si>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</si>
  <si>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</si>
  <si>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</si>
  <si>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</si>
  <si>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</si>
  <si>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</si>
  <si>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</si>
  <si>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</si>
  <si>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</si>
  <si>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</si>
  <si>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</si>
  <si>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</si>
  <si>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</si>
  <si>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</si>
  <si>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</si>
  <si>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</si>
  <si>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</si>
  <si>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</si>
  <si>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</si>
  <si>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</si>
  <si>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</si>
  <si>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</si>
  <si>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</si>
  <si>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</si>
  <si>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</si>
  <si>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</si>
  <si>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</si>
  <si>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</si>
  <si>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</si>
  <si>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</si>
  <si>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</si>
  <si>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</si>
  <si>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</si>
  <si>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</si>
  <si>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</si>
  <si>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</si>
  <si>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</si>
  <si>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</si>
  <si>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</si>
  <si>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</si>
  <si>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</si>
  <si>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</si>
  <si>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</si>
  <si>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</si>
  <si>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</si>
  <si>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</si>
  <si>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</si>
  <si>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</si>
  <si>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</si>
  <si>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</si>
  <si>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</si>
  <si>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</si>
  <si>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</si>
  <si>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</si>
  <si>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</si>
  <si>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</si>
  <si>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</si>
  <si>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</si>
  <si>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</si>
  <si>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</si>
  <si>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</si>
  <si>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</si>
  <si>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</si>
  <si>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</si>
  <si>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</si>
  <si>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</si>
  <si>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</si>
  <si>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</si>
  <si>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</si>
  <si>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</si>
  <si>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</si>
  <si>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</si>
  <si>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</si>
  <si>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</si>
  <si>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</si>
  <si>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</si>
  <si>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</si>
  <si>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</si>
  <si>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</si>
  <si>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</si>
  <si>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</si>
  <si>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</si>
  <si>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</si>
  <si>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</si>
  <si>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</si>
  <si>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</si>
  <si>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</si>
  <si>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</si>
  <si>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</si>
  <si>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</si>
  <si>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</si>
  <si>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</si>
  <si>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</si>
  <si>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</si>
  <si>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</si>
  <si>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</si>
  <si>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</si>
  <si>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</si>
  <si>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</si>
  <si>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</si>
  <si>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</si>
  <si>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</si>
  <si>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</si>
  <si>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</si>
  <si>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</si>
  <si>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</si>
  <si>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</si>
  <si>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</si>
  <si>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</si>
  <si>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</si>
  <si>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</si>
  <si>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</si>
  <si>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</si>
  <si>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</si>
  <si>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</si>
  <si>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</si>
  <si>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</si>
  <si>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</si>
  <si>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</si>
  <si>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</si>
  <si>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</si>
  <si>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</si>
  <si>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</si>
  <si>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</si>
  <si>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</si>
  <si>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</si>
  <si>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</si>
  <si>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</si>
  <si>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</si>
  <si>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</si>
  <si>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</si>
  <si>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</si>
  <si>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</si>
  <si>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</si>
  <si>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</si>
  <si>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</si>
  <si>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</si>
  <si>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</si>
  <si>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</si>
  <si>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</si>
  <si>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</si>
  <si>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</si>
  <si>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</si>
  <si>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</si>
  <si>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</si>
  <si>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</si>
  <si>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</si>
  <si>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</si>
  <si>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</si>
  <si>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</si>
  <si>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</si>
  <si>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</si>
  <si>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</si>
  <si>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</si>
  <si>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</si>
  <si>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</si>
  <si>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</si>
  <si>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</si>
  <si>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</si>
  <si>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</si>
  <si>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</si>
  <si>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</si>
  <si>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</si>
  <si>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</si>
  <si>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</si>
  <si>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</si>
  <si>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</si>
  <si>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</si>
  <si>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</si>
  <si>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</si>
  <si>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</si>
  <si>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</si>
  <si>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</si>
  <si>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</si>
  <si>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</si>
  <si>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</si>
  <si>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</si>
  <si>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</si>
  <si>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</si>
  <si>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</si>
  <si>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</si>
  <si>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</si>
  <si>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</si>
  <si>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</si>
  <si>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</si>
  <si>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</si>
  <si>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</si>
  <si>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</si>
  <si>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</si>
  <si>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</si>
  <si>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</si>
  <si>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</si>
  <si>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</si>
  <si>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</si>
  <si>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</si>
  <si>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</si>
  <si>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</si>
  <si>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</si>
  <si>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</si>
  <si>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</si>
  <si>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</si>
  <si>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</si>
  <si>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</si>
  <si>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</si>
  <si>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</si>
  <si>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</si>
  <si>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</si>
  <si>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</si>
  <si>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</si>
  <si>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</si>
  <si>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</si>
  <si>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</si>
  <si>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</si>
  <si>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</si>
  <si>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</si>
  <si>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</si>
  <si>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</si>
  <si>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</si>
  <si>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</si>
  <si>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</si>
  <si>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</si>
  <si>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</si>
  <si>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</si>
  <si>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</si>
  <si>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</si>
  <si>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</si>
  <si>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</si>
  <si>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</si>
  <si>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</si>
  <si>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</si>
  <si>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</si>
  <si>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</si>
  <si>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</si>
  <si>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</si>
  <si>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</si>
  <si>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</si>
  <si>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</si>
  <si>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</si>
  <si>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</si>
  <si>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</si>
  <si>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</si>
  <si>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</si>
  <si>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</si>
  <si>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</si>
  <si>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</si>
  <si>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</si>
  <si>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</si>
  <si>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</si>
  <si>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</si>
  <si>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</si>
  <si>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</si>
  <si>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</si>
  <si>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</si>
  <si>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</si>
  <si>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</si>
  <si>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</si>
  <si>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</si>
  <si>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</si>
  <si>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</si>
  <si>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</si>
  <si>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</si>
  <si>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</si>
  <si>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</si>
  <si>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</si>
  <si>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</si>
  <si>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</si>
  <si>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</si>
  <si>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</si>
  <si>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</si>
  <si>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</si>
  <si>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</si>
  <si>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</si>
  <si>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</si>
  <si>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</si>
  <si>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</si>
  <si>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</si>
  <si>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</si>
  <si>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</si>
  <si>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</si>
  <si>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</si>
  <si>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</si>
  <si>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</si>
  <si>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</si>
  <si>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</si>
  <si>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</si>
  <si>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</si>
  <si>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</si>
  <si>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</si>
  <si>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</si>
  <si>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</si>
  <si>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</si>
  <si>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</si>
  <si>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</si>
  <si>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</si>
  <si>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</si>
  <si>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</si>
  <si>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</si>
  <si>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</si>
  <si>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</si>
  <si>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</si>
  <si>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</si>
  <si>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</si>
  <si>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</si>
  <si>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</si>
  <si>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</si>
  <si>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</si>
  <si>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</si>
  <si>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</si>
  <si>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</si>
  <si>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</si>
  <si>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</si>
  <si>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</si>
  <si>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</si>
  <si>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</si>
  <si>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</si>
  <si>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</si>
  <si>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</si>
  <si>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</si>
  <si>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</si>
  <si>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</si>
  <si>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</si>
  <si>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</si>
  <si>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</si>
  <si>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</si>
  <si>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</si>
  <si>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</si>
  <si>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</si>
  <si>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</si>
  <si>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</si>
  <si>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</si>
  <si>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</si>
  <si>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</si>
  <si>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</si>
  <si>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</si>
  <si>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</si>
  <si>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</si>
  <si>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</si>
  <si>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</si>
  <si>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</si>
  <si>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</si>
  <si>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</si>
  <si>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</si>
  <si>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</si>
  <si>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</si>
  <si>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</si>
  <si>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</si>
  <si>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</si>
  <si>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</si>
  <si>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</si>
  <si>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</si>
  <si>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</si>
  <si>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</si>
  <si>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</si>
  <si>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</si>
  <si>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</si>
  <si>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</si>
  <si>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</si>
  <si>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</si>
  <si>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</si>
  <si>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</si>
  <si>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</si>
  <si>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</si>
  <si>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</si>
  <si>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</si>
  <si>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</si>
  <si>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</si>
  <si>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</si>
  <si>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</si>
  <si>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</si>
  <si>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</si>
  <si>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</si>
  <si>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</si>
  <si>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</si>
  <si>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</si>
  <si>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</si>
  <si>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</si>
  <si>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</si>
  <si>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</si>
  <si>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</si>
  <si>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</si>
  <si>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</si>
  <si>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</si>
  <si>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</si>
  <si>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</si>
  <si>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</si>
  <si>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</si>
  <si>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</si>
  <si>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</si>
  <si>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</si>
  <si>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</si>
  <si>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</si>
  <si>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</si>
  <si>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</si>
  <si>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</si>
  <si>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</si>
  <si>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</si>
  <si>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</si>
  <si>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</si>
  <si>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</si>
  <si>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</si>
  <si>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</si>
  <si>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</si>
  <si>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</si>
  <si>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</si>
  <si>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</si>
  <si>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</si>
  <si>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</si>
  <si>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</si>
  <si>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</si>
  <si>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</si>
  <si>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</si>
  <si>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</si>
  <si>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</si>
  <si>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</si>
  <si>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</si>
  <si>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</si>
  <si>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</si>
  <si>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</si>
  <si>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</si>
  <si>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</si>
  <si>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</si>
  <si>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</si>
  <si>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</si>
  <si>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</si>
  <si>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</si>
  <si>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</si>
  <si>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</si>
  <si>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</si>
  <si>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</si>
  <si>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</si>
  <si>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</si>
  <si>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</si>
  <si>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</si>
  <si>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</si>
  <si>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</si>
  <si>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</si>
  <si>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</si>
  <si>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</si>
  <si>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</si>
  <si>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</si>
  <si>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</si>
  <si>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</si>
  <si>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</si>
  <si>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</si>
  <si>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</si>
  <si>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</si>
  <si>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</si>
  <si>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</si>
  <si>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</si>
  <si>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</si>
  <si>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</si>
  <si>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</si>
  <si>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</si>
  <si>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</si>
  <si>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</si>
  <si>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</si>
  <si>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</si>
  <si>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</si>
  <si>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</si>
  <si>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</si>
  <si>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</si>
  <si>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</si>
  <si>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</si>
  <si>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</si>
  <si>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</si>
  <si>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</si>
  <si>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</si>
  <si>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</si>
  <si>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</si>
  <si>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</si>
  <si>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</si>
  <si>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</si>
  <si>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</si>
  <si>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</si>
  <si>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</si>
  <si>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</si>
  <si>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</si>
  <si>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</si>
  <si>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</si>
  <si>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</si>
  <si>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</si>
  <si>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</si>
  <si>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</si>
  <si>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</si>
  <si>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</si>
  <si>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</si>
  <si>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</si>
  <si>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</si>
  <si>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</si>
  <si>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</si>
  <si>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</si>
  <si>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</si>
  <si>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</si>
  <si>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</si>
  <si>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</si>
  <si>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</si>
  <si>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</si>
  <si>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</si>
  <si>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</si>
  <si>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</si>
  <si>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</si>
  <si>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</si>
  <si>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</si>
  <si>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</si>
  <si>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</si>
  <si>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</si>
  <si>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</si>
  <si>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</si>
  <si>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</si>
  <si>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</si>
  <si>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</si>
  <si>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</si>
  <si>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</si>
  <si>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</si>
  <si>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</si>
  <si>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</si>
  <si>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</si>
  <si>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</si>
  <si>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</si>
  <si>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</si>
  <si>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</si>
  <si>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</si>
  <si>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</si>
  <si>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</si>
  <si>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</si>
  <si>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</si>
  <si>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</si>
  <si>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</si>
  <si>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</si>
  <si>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</si>
  <si>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</si>
  <si>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</si>
  <si>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</si>
  <si>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</si>
  <si>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</si>
  <si>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</si>
  <si>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</si>
  <si>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</si>
  <si>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</si>
  <si>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</si>
  <si>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</si>
  <si>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</si>
  <si>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</si>
  <si>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</si>
  <si>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</si>
  <si>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</si>
  <si>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</si>
  <si>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</si>
  <si>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</si>
  <si>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</si>
  <si>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</si>
  <si>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</si>
  <si>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</si>
  <si>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</si>
  <si>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</si>
  <si>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</si>
  <si>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</si>
  <si>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</si>
  <si>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</si>
  <si>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</si>
  <si>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</si>
  <si>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</si>
  <si>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</si>
  <si>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</si>
  <si>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</si>
  <si>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</si>
  <si>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</si>
  <si>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</si>
  <si>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</si>
  <si>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</si>
  <si>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</si>
  <si>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</si>
  <si>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</si>
  <si>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</si>
  <si>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</si>
  <si>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</si>
  <si>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</si>
  <si>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</si>
  <si>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</si>
  <si>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</si>
  <si>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</si>
  <si>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</si>
  <si>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</si>
  <si>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</si>
  <si>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</si>
  <si>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</si>
  <si>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</si>
  <si>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</si>
  <si>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</si>
  <si>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</si>
  <si>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</si>
  <si>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</si>
  <si>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</si>
  <si>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</si>
  <si>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</si>
  <si>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</si>
  <si>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</si>
  <si>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</si>
  <si>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</si>
  <si>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</si>
  <si>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</si>
  <si>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</si>
  <si>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</si>
  <si>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</si>
  <si>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</si>
  <si>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</si>
  <si>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</si>
  <si>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</si>
  <si>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</si>
  <si>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</si>
  <si>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</si>
  <si>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</si>
  <si>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</si>
  <si>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</si>
  <si>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</si>
  <si>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</si>
  <si>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</si>
  <si>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</si>
  <si>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</si>
  <si>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</si>
  <si>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</si>
  <si>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</si>
  <si>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</si>
  <si>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</si>
  <si>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</si>
  <si>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</si>
  <si>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</si>
  <si>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</si>
  <si>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</si>
  <si>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</si>
  <si>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</si>
  <si>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</si>
  <si>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</si>
  <si>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</si>
  <si>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</si>
  <si>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</si>
  <si>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</si>
  <si>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</si>
  <si>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</si>
  <si>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</si>
  <si>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</si>
  <si>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</si>
  <si>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</si>
  <si>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</si>
  <si>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</si>
  <si>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</si>
  <si>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</si>
  <si>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</si>
  <si>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</si>
  <si>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</si>
  <si>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</si>
  <si>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</si>
  <si>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</si>
  <si>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</si>
  <si>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</si>
  <si>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</si>
  <si>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</si>
  <si>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</si>
  <si>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</si>
  <si>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</si>
  <si>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</si>
  <si>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</si>
  <si>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</si>
  <si>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</si>
  <si>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</si>
  <si>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</si>
  <si>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</si>
  <si>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</si>
  <si>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</si>
  <si>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</si>
  <si>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</si>
  <si>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</si>
  <si>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</si>
  <si>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</si>
  <si>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</si>
  <si>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</si>
  <si>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</si>
  <si>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</si>
  <si>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</si>
  <si>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</si>
  <si>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</si>
  <si>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</si>
  <si>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</si>
  <si>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</si>
  <si>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</si>
  <si>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</si>
  <si>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</si>
  <si>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</si>
  <si>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</si>
  <si>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</si>
  <si>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</si>
  <si>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</si>
  <si>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</si>
  <si>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</si>
  <si>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</si>
  <si>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</si>
  <si>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</si>
  <si>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</si>
  <si>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</si>
  <si>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</si>
  <si>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</si>
  <si>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</si>
  <si>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</si>
  <si>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</si>
  <si>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</si>
  <si>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</si>
  <si>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</si>
  <si>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</si>
  <si>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</si>
  <si>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</si>
  <si>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</si>
  <si>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</si>
  <si>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</si>
  <si>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</si>
  <si>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</si>
  <si>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</si>
  <si>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</si>
  <si>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</si>
  <si>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</si>
  <si>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</si>
  <si>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</si>
  <si>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</si>
  <si>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</si>
  <si>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</si>
  <si>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</si>
  <si>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</si>
  <si>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</si>
  <si>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</si>
  <si>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</si>
  <si>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</si>
  <si>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</si>
  <si>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</si>
  <si>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</si>
  <si>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</si>
  <si>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</si>
  <si>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</si>
  <si>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</si>
  <si>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</si>
  <si>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</si>
  <si>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</si>
  <si>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</si>
  <si>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</si>
  <si>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</si>
  <si>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</si>
  <si>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</si>
  <si>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</si>
  <si>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</si>
  <si>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</si>
  <si>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</si>
  <si>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</si>
  <si>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</si>
  <si>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</si>
  <si>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</si>
  <si>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</si>
  <si>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</si>
  <si>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</si>
  <si>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</si>
  <si>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</si>
  <si>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</si>
  <si>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</si>
  <si>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</si>
  <si>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</si>
  <si>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</si>
  <si>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</si>
  <si>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</si>
  <si>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</si>
  <si>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</si>
  <si>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</si>
  <si>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</si>
  <si>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</si>
  <si>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</si>
  <si>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</si>
  <si>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</si>
  <si>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</si>
  <si>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</si>
  <si>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</si>
  <si>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</si>
  <si>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</si>
  <si>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</si>
  <si>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</si>
  <si>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</si>
  <si>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</si>
  <si>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</si>
  <si>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</si>
  <si>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</si>
  <si>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</si>
  <si>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</si>
  <si>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</si>
  <si>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</si>
  <si>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</si>
  <si>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</si>
  <si>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</si>
  <si>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</si>
  <si>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</si>
  <si>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</si>
  <si>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</si>
  <si>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</si>
  <si>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</si>
  <si>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</si>
  <si>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</si>
  <si>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</si>
  <si>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</si>
  <si>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</si>
  <si>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</si>
  <si>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</si>
  <si>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</si>
  <si>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</si>
  <si>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</si>
  <si>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</si>
  <si>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</si>
  <si>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</si>
  <si>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</si>
  <si>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</si>
  <si>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</si>
  <si>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</si>
  <si>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</si>
  <si>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</si>
  <si>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</si>
  <si>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</si>
  <si>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</si>
  <si>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</si>
  <si>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</si>
  <si>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</si>
  <si>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</si>
  <si>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</si>
  <si>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</si>
  <si>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</si>
  <si>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</si>
  <si>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</si>
  <si>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</si>
  <si>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</si>
  <si>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</si>
  <si>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</si>
  <si>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</si>
  <si>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</si>
  <si>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</si>
  <si>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</si>
  <si>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</si>
  <si>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</si>
  <si>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</si>
  <si>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</si>
  <si>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</si>
  <si>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</si>
  <si>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</si>
  <si>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</si>
  <si>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</si>
  <si>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</si>
  <si>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</si>
  <si>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</si>
  <si>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</si>
  <si>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</si>
  <si>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</si>
  <si>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</si>
  <si>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</si>
  <si>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</si>
  <si>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</si>
  <si>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</si>
  <si>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</si>
  <si>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</si>
  <si>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</si>
  <si>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</si>
  <si>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</si>
  <si>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</si>
  <si>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</si>
  <si>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</si>
  <si>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</si>
  <si>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</si>
  <si>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</si>
  <si>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</si>
  <si>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</si>
  <si>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</si>
  <si>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</si>
  <si>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</si>
  <si>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</si>
  <si>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</si>
  <si>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</si>
  <si>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</si>
  <si>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</si>
  <si>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</si>
  <si>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</si>
  <si>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</si>
  <si>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</si>
  <si>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</si>
  <si>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</si>
  <si>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</si>
  <si>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</si>
  <si>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</si>
  <si>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</si>
  <si>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</si>
  <si>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</si>
  <si>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</si>
  <si>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</si>
  <si>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</si>
  <si>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</si>
  <si>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</si>
  <si>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</si>
  <si>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</si>
  <si>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</si>
  <si>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</si>
  <si>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</si>
  <si>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</si>
  <si>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</si>
  <si>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</si>
  <si>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</si>
  <si>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</si>
  <si>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</si>
  <si>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</si>
  <si>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</si>
  <si>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</si>
  <si>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</si>
  <si>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</si>
  <si>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</si>
  <si>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</si>
  <si>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</si>
  <si>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</si>
  <si>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</si>
  <si>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</si>
  <si>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</si>
  <si>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</si>
  <si>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</si>
  <si>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</si>
  <si>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</si>
  <si>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</si>
  <si>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</si>
  <si>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</si>
  <si>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</si>
  <si>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</si>
  <si>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</si>
  <si>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</si>
  <si>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</si>
  <si>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</si>
  <si>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</si>
  <si>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</si>
  <si>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</si>
  <si>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</si>
  <si>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</si>
  <si>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</si>
  <si>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</si>
  <si>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</si>
  <si>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</si>
  <si>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</si>
  <si>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</si>
  <si>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</si>
  <si>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</si>
  <si>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</si>
  <si>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</si>
  <si>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</si>
  <si>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</si>
  <si>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</si>
  <si>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</si>
  <si>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</si>
  <si>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</si>
  <si>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</si>
  <si>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</si>
  <si>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</si>
  <si>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</si>
  <si>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</si>
  <si>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</si>
  <si>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</si>
  <si>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</si>
  <si>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</si>
  <si>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</si>
  <si>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</si>
  <si>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</si>
  <si>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</si>
  <si>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</si>
  <si>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</si>
  <si>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</si>
  <si>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</si>
  <si>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</si>
  <si>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</si>
  <si>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</si>
  <si>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</si>
  <si>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</si>
  <si>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</si>
  <si>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</si>
  <si>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</si>
  <si>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</si>
  <si>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</si>
  <si>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</si>
  <si>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</si>
  <si>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</si>
  <si>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</si>
  <si>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</si>
  <si>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</si>
  <si>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</si>
  <si>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</si>
  <si>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</si>
  <si>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</si>
  <si>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</si>
  <si>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</si>
  <si>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</si>
  <si>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</si>
  <si>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</si>
  <si>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</si>
  <si>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</si>
  <si>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</si>
  <si>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</si>
  <si>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</si>
  <si>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</si>
  <si>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</si>
  <si>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</si>
  <si>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</si>
  <si>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</si>
  <si>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</si>
  <si>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</si>
  <si>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</si>
  <si>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</si>
  <si>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</si>
  <si>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</si>
  <si>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</si>
  <si>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</si>
  <si>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</si>
  <si>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</si>
  <si>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</si>
  <si>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</si>
  <si>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</si>
  <si>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</si>
  <si>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</si>
  <si>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</si>
  <si>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</si>
  <si>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</si>
  <si>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</si>
  <si>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</si>
  <si>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</si>
  <si>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</si>
  <si>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</si>
  <si>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</si>
  <si>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</si>
  <si>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</si>
  <si>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</si>
  <si>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</si>
  <si>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</si>
  <si>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</si>
  <si>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</si>
  <si>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</si>
  <si>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</si>
  <si>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</si>
  <si>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</si>
  <si>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</si>
  <si>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</si>
  <si>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</si>
  <si>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</si>
  <si>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</si>
  <si>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</si>
  <si>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</si>
  <si>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</si>
  <si>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</si>
  <si>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</si>
  <si>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</si>
  <si>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</si>
  <si>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</si>
  <si>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</si>
  <si>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</si>
  <si>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</si>
  <si>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</si>
  <si>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</si>
  <si>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</si>
  <si>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</si>
  <si>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</si>
  <si>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</si>
  <si>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</si>
  <si>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</si>
  <si>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</si>
  <si>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</si>
  <si>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</si>
  <si>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</si>
  <si>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</si>
  <si>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</si>
  <si>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</si>
  <si>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</si>
  <si>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</si>
  <si>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</si>
  <si>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</si>
  <si>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</si>
  <si>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</si>
  <si>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</si>
  <si>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</si>
  <si>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</si>
  <si>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</si>
  <si>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</si>
  <si>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</si>
  <si>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</si>
  <si>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</si>
  <si>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</si>
  <si>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</si>
  <si>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</si>
  <si>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</si>
  <si>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</si>
  <si>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</si>
  <si>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</si>
  <si>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</si>
  <si>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</si>
  <si>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</si>
  <si>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</si>
  <si>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</si>
  <si>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</si>
  <si>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</si>
  <si>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</si>
  <si>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</si>
  <si>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</si>
  <si>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</si>
  <si>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</si>
  <si>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</si>
  <si>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</si>
  <si>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</si>
  <si>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</si>
  <si>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</si>
  <si>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</si>
  <si>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</si>
  <si>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</si>
  <si>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</si>
  <si>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</si>
  <si>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</si>
  <si>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</si>
  <si>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</si>
  <si>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</si>
  <si>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</si>
  <si>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</si>
  <si>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</si>
  <si>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</si>
  <si>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</si>
  <si>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</si>
  <si>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</si>
  <si>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</si>
  <si>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</si>
  <si>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</si>
  <si>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</si>
  <si>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</si>
  <si>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</si>
  <si>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</si>
  <si>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</si>
  <si>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</si>
  <si>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</si>
  <si>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</si>
  <si>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</si>
  <si>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</si>
  <si>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</si>
  <si>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</si>
  <si>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</si>
  <si>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</si>
  <si>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</si>
  <si>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</si>
  <si>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</si>
  <si>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</si>
  <si>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</si>
  <si>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</si>
  <si>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</si>
  <si>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</si>
  <si>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</si>
  <si>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</si>
  <si>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</si>
  <si>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</si>
  <si>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</si>
  <si>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</si>
  <si>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</si>
  <si>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</si>
  <si>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</si>
  <si>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</si>
  <si>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</si>
  <si>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</si>
  <si>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</si>
  <si>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</si>
  <si>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</si>
  <si>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</si>
  <si>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</si>
  <si>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</si>
  <si>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</si>
  <si>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</si>
  <si>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</si>
  <si>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</si>
  <si>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</si>
  <si>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</si>
  <si>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</si>
  <si>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</si>
  <si>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</si>
  <si>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</si>
  <si>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</si>
  <si>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</si>
  <si>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</si>
  <si>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</si>
  <si>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</si>
  <si>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</si>
  <si>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</si>
  <si>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</si>
  <si>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</si>
  <si>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</si>
  <si>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</si>
  <si>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</si>
  <si>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</si>
  <si>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</si>
  <si>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</si>
  <si>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</si>
  <si>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</si>
  <si>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</si>
  <si>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</si>
  <si>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</si>
  <si>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</si>
  <si>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</si>
  <si>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</si>
  <si>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</si>
  <si>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</si>
  <si>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</si>
  <si>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</si>
  <si>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</si>
  <si>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</si>
  <si>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</si>
  <si>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</si>
  <si>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</si>
  <si>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</si>
  <si>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</si>
  <si>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</si>
  <si>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</si>
  <si>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</si>
  <si>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</si>
  <si>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</si>
  <si>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</si>
  <si>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</si>
  <si>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</si>
  <si>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</si>
  <si>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</si>
  <si>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</si>
  <si>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</si>
  <si>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</si>
  <si>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</si>
  <si>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</si>
  <si>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</si>
  <si>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</si>
  <si>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</si>
  <si>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</si>
  <si>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</si>
  <si>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</si>
  <si>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</si>
  <si>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</si>
  <si>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</si>
  <si>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</si>
  <si>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</si>
  <si>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</si>
  <si>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</si>
  <si>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</si>
  <si>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</si>
  <si>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</si>
  <si>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</si>
  <si>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</si>
  <si>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</si>
  <si>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</si>
  <si>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</si>
  <si>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</si>
  <si>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</si>
  <si>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</si>
  <si>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</si>
  <si>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</si>
  <si>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</si>
  <si>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</si>
  <si>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</si>
  <si>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</si>
  <si>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</si>
  <si>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</si>
  <si>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</si>
  <si>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</si>
  <si>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</si>
  <si>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</si>
  <si>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</si>
  <si>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</si>
  <si>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</si>
  <si>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</si>
  <si>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</si>
  <si>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</si>
  <si>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</si>
  <si>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</si>
  <si>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</si>
  <si>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</si>
  <si>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</si>
  <si>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</si>
  <si>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</si>
  <si>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</si>
  <si>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</si>
  <si>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</si>
  <si>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</si>
  <si>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</si>
  <si>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</si>
  <si>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</si>
  <si>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</si>
  <si>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</si>
  <si>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</si>
  <si>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</si>
  <si>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</si>
  <si>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</si>
  <si>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</si>
  <si>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</si>
  <si>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</si>
  <si>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</si>
  <si>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</si>
  <si>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</si>
  <si>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</si>
  <si>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</si>
  <si>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</si>
  <si>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</si>
  <si>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</si>
  <si>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</si>
  <si>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</si>
  <si>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</si>
  <si>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</si>
  <si>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</si>
  <si>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</si>
  <si>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</si>
  <si>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</si>
  <si>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</si>
  <si>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</si>
  <si>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</si>
  <si>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</si>
  <si>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</si>
  <si>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</si>
  <si>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</si>
  <si>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</si>
  <si>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</si>
  <si>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</si>
  <si>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</si>
  <si>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</si>
  <si>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</si>
  <si>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</si>
  <si>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</si>
  <si>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</si>
  <si>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</si>
  <si>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</si>
  <si>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</si>
  <si>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</si>
  <si>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</si>
  <si>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</si>
  <si>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</si>
  <si>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</si>
  <si>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</si>
  <si>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</si>
  <si>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</si>
  <si>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</si>
  <si>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</si>
  <si>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</si>
  <si>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</si>
  <si>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</si>
  <si>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</si>
  <si>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</si>
  <si>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</si>
  <si>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</si>
  <si>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</si>
  <si>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</si>
  <si>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</si>
  <si>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</si>
  <si>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</si>
  <si>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</si>
  <si>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</si>
  <si>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</si>
  <si>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</si>
  <si>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</si>
  <si>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</si>
  <si>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</si>
  <si>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</si>
  <si>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</si>
  <si>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</si>
  <si>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</si>
  <si>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</si>
  <si>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</si>
  <si>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</si>
  <si>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</si>
  <si>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</si>
  <si>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</si>
  <si>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</si>
  <si>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</si>
  <si>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</si>
  <si>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</si>
  <si>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</si>
  <si>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</si>
  <si>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</si>
  <si>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</si>
  <si>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</si>
  <si>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</si>
  <si>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</si>
  <si>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</si>
  <si>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</si>
  <si>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</si>
  <si>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</si>
  <si>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</si>
  <si>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</si>
  <si>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</si>
  <si>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</si>
  <si>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</si>
  <si>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</si>
  <si>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</si>
  <si>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</si>
  <si>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</si>
  <si>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</si>
  <si>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</si>
  <si>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</si>
  <si>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</si>
  <si>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</si>
  <si>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</si>
  <si>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</si>
  <si>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</si>
  <si>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</si>
  <si>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</si>
  <si>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</si>
  <si>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</si>
  <si>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</si>
  <si>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</si>
  <si>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</si>
  <si>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</si>
  <si>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</si>
  <si>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</si>
  <si>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</si>
  <si>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</si>
  <si>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</si>
  <si>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</si>
  <si>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</si>
  <si>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</si>
  <si>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</si>
  <si>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</si>
  <si>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</si>
  <si>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</si>
  <si>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</si>
  <si>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</si>
  <si>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</si>
  <si>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</si>
  <si>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</si>
  <si>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</si>
  <si>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</si>
  <si>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</si>
  <si>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</si>
  <si>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</si>
  <si>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</si>
  <si>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</si>
  <si>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</si>
  <si>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</si>
  <si>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</si>
  <si>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</si>
  <si>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</si>
  <si>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</si>
  <si>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</si>
  <si>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</si>
  <si>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</si>
  <si>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</si>
  <si>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</si>
  <si>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</si>
  <si>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</si>
  <si>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</si>
  <si>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</si>
  <si>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</si>
  <si>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</si>
  <si>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</si>
  <si>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</si>
  <si>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</si>
  <si>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</si>
  <si>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</si>
  <si>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</si>
  <si>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</si>
  <si>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</si>
  <si>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</si>
  <si>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</si>
  <si>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</si>
  <si>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</si>
  <si>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</si>
  <si>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</si>
  <si>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</si>
  <si>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</si>
  <si>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</si>
  <si>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</si>
  <si>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</si>
  <si>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</si>
  <si>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</si>
  <si>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</si>
  <si>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</si>
  <si>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</si>
  <si>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</si>
  <si>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</si>
  <si>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</si>
  <si>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</si>
  <si>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</si>
  <si>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</si>
  <si>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</si>
  <si>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</si>
  <si>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</si>
  <si>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</si>
  <si>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</si>
  <si>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</si>
  <si>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</si>
  <si>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</si>
  <si>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</si>
  <si>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</si>
  <si>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</si>
  <si>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</si>
  <si>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</si>
  <si>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</si>
  <si>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</si>
  <si>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</si>
  <si>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</si>
  <si>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</si>
  <si>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</si>
  <si>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</si>
  <si>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</si>
  <si>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</si>
  <si>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</si>
  <si>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</si>
  <si>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</si>
  <si>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</si>
  <si>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</si>
  <si>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</si>
  <si>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</si>
  <si>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</si>
  <si>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</si>
  <si>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</si>
  <si>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</si>
  <si>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</si>
  <si>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</si>
  <si>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</si>
  <si>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</si>
  <si>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</si>
  <si>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</si>
  <si>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</si>
  <si>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</si>
  <si>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</si>
  <si>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</si>
  <si>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</si>
  <si>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</si>
  <si>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</si>
  <si>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</si>
  <si>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</si>
  <si>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</si>
  <si>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</si>
  <si>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</si>
  <si>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</si>
  <si>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</si>
  <si>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</si>
  <si>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</si>
  <si>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</si>
  <si>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</si>
  <si>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</si>
  <si>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</si>
  <si>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</si>
  <si>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</si>
  <si>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</si>
  <si>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</si>
  <si>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</si>
  <si>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</si>
  <si>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</si>
  <si>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</si>
  <si>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</si>
  <si>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</si>
  <si>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</si>
  <si>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</si>
  <si>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</si>
  <si>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</si>
  <si>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</si>
  <si>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</si>
  <si>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</si>
  <si>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</si>
  <si>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</si>
  <si>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</si>
  <si>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</si>
  <si>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</si>
  <si>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</si>
  <si>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</si>
  <si>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</si>
  <si>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</si>
  <si>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</si>
  <si>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</si>
  <si>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</si>
  <si>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</si>
  <si>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</si>
  <si>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</si>
  <si>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</si>
  <si>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</si>
  <si>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</si>
  <si>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</si>
  <si>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</si>
  <si>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</si>
  <si>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</si>
  <si>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</si>
  <si>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</si>
  <si>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</si>
  <si>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</si>
  <si>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</si>
  <si>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</si>
  <si>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</si>
  <si>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</si>
  <si>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</si>
  <si>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</si>
  <si>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</si>
  <si>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</si>
  <si>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</si>
  <si>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</si>
  <si>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</si>
  <si>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</si>
  <si>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</si>
  <si>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</si>
  <si>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</si>
  <si>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</si>
  <si>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</si>
  <si>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</si>
  <si>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</si>
  <si>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</si>
  <si>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</si>
  <si>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</si>
  <si>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</si>
  <si>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</si>
  <si>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</si>
  <si>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</si>
  <si>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</si>
  <si>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</si>
  <si>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</si>
  <si>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</si>
  <si>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</si>
  <si>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</si>
  <si>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</si>
  <si>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</si>
  <si>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</si>
  <si>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</si>
  <si>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</si>
  <si>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</si>
  <si>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</si>
  <si>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</si>
  <si>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</si>
  <si>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</si>
  <si>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</si>
  <si>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</si>
  <si>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</si>
  <si>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</si>
  <si>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</si>
  <si>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</si>
  <si>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</si>
  <si>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</si>
  <si>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</si>
  <si>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</si>
  <si>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</si>
  <si>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</si>
  <si>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</si>
  <si>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</si>
  <si>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</si>
  <si>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</si>
  <si>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</si>
  <si>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</si>
  <si>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</si>
  <si>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</si>
  <si>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</si>
  <si>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</si>
  <si>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</si>
  <si>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</si>
  <si>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</si>
  <si>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</si>
  <si>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</si>
  <si>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</si>
  <si>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</si>
  <si>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</si>
  <si>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</si>
  <si>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</si>
  <si>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</si>
  <si>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</si>
  <si>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</si>
  <si>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</si>
  <si>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</si>
  <si>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</si>
  <si>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</si>
  <si>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</si>
  <si>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</si>
  <si>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</si>
  <si>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</si>
  <si>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</si>
  <si>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</si>
  <si>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</si>
  <si>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</si>
  <si>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</si>
  <si>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</si>
  <si>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</si>
  <si>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</si>
  <si>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</si>
  <si>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</si>
  <si>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</si>
  <si>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</si>
  <si>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</si>
  <si>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</si>
  <si>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</si>
  <si>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</si>
  <si>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</si>
  <si>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</si>
  <si>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</si>
  <si>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</si>
  <si>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</si>
  <si>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</si>
  <si>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</si>
  <si>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</si>
  <si>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</si>
  <si>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</si>
  <si>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</si>
  <si>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</si>
  <si>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</si>
  <si>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</si>
  <si>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</si>
  <si>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</si>
  <si>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</si>
  <si>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</si>
  <si>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</si>
  <si>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</si>
  <si>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</si>
  <si>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</si>
  <si>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</si>
  <si>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</si>
  <si>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</si>
  <si>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</si>
  <si>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</si>
  <si>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</si>
  <si>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</si>
  <si>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</si>
  <si>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</si>
  <si>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</si>
  <si>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</si>
  <si>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</si>
  <si>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</si>
  <si>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</si>
  <si>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</si>
  <si>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</si>
  <si>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</si>
  <si>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</si>
  <si>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</si>
  <si>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</si>
  <si>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</si>
  <si>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</si>
  <si>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</si>
  <si>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</si>
  <si>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</si>
  <si>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</si>
  <si>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</si>
  <si>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</si>
  <si>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</si>
  <si>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</si>
  <si>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</si>
  <si>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</si>
  <si>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</si>
  <si>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</si>
  <si>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</si>
  <si>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</si>
  <si>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</si>
  <si>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</si>
  <si>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</si>
  <si>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</si>
  <si>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</si>
  <si>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</si>
  <si>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</si>
  <si>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</si>
  <si>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</si>
  <si>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</si>
  <si>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</si>
  <si>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</si>
  <si>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</si>
  <si>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</si>
  <si>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</si>
  <si>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</si>
  <si>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</si>
  <si>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</si>
  <si>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</si>
  <si>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</si>
  <si>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</si>
  <si>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</si>
  <si>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</si>
  <si>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</si>
  <si>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</si>
  <si>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</si>
  <si>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</si>
  <si>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</si>
  <si>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</si>
  <si>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</si>
  <si>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</si>
  <si>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</si>
  <si>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</si>
  <si>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</si>
  <si>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</si>
  <si>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</si>
  <si>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</si>
  <si>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</si>
  <si>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</si>
  <si>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</si>
  <si>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</si>
  <si>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</si>
  <si>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</si>
  <si>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</si>
  <si>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</si>
  <si>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</si>
  <si>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</si>
  <si>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</si>
  <si>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</si>
  <si>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</si>
  <si>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</si>
  <si>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</si>
  <si>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</si>
  <si>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</si>
  <si>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</si>
  <si>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</si>
  <si>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</si>
  <si>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</si>
  <si>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</si>
  <si>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</si>
  <si>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</si>
  <si>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</si>
  <si>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</si>
  <si>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</si>
  <si>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</si>
  <si>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</si>
  <si>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</si>
  <si>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</si>
  <si>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</si>
  <si>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</si>
  <si>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</si>
  <si>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</si>
  <si>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</si>
  <si>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</si>
  <si>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</si>
  <si>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</si>
  <si>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</si>
  <si>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</si>
  <si>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</si>
  <si>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</si>
  <si>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</si>
  <si>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</si>
  <si>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</si>
  <si>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</si>
  <si>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</si>
  <si>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</si>
  <si>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</si>
  <si>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</si>
  <si>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</si>
  <si>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</si>
  <si>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</si>
  <si>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</si>
  <si>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</si>
  <si>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</si>
  <si>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</si>
  <si>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</si>
  <si>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</si>
  <si>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</si>
  <si>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</si>
  <si>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</si>
  <si>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</si>
  <si>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</si>
  <si>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</si>
  <si>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</si>
  <si>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</si>
  <si>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</si>
  <si>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</si>
  <si>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</si>
  <si>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</si>
  <si>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</si>
  <si>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</si>
  <si>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</si>
  <si>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</si>
  <si>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</si>
  <si>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</si>
  <si>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</si>
  <si>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</si>
  <si>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</si>
  <si>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</si>
  <si>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</si>
  <si>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</si>
  <si>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</si>
  <si>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</si>
  <si>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</si>
  <si>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</si>
  <si>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</si>
  <si>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</si>
  <si>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</si>
  <si>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</si>
  <si>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</si>
  <si>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</si>
  <si>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</si>
  <si>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</si>
  <si>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</si>
  <si>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</si>
  <si>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</si>
  <si>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</si>
  <si>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</si>
  <si>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</si>
  <si>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</si>
  <si>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</si>
  <si>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</si>
  <si>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</si>
  <si>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</si>
  <si>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</si>
  <si>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</si>
  <si>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</si>
  <si>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</si>
  <si>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</si>
  <si>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</si>
  <si>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</si>
  <si>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</si>
  <si>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</si>
  <si>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</si>
  <si>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</si>
  <si>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</si>
  <si>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</si>
  <si>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</si>
  <si>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</si>
  <si>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</si>
  <si>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</si>
  <si>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</si>
  <si>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</si>
  <si>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</si>
  <si>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</si>
  <si>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</si>
  <si>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</si>
  <si>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</si>
  <si>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</si>
  <si>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</si>
  <si>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</si>
  <si>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</si>
  <si>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</si>
  <si>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</si>
  <si>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</si>
  <si>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</si>
  <si>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</si>
  <si>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</si>
  <si>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</si>
  <si>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</si>
  <si>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</si>
  <si>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</si>
  <si>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</si>
  <si>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</si>
  <si>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</si>
  <si>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</si>
  <si>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</si>
  <si>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</si>
  <si>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</si>
  <si>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</si>
  <si>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</si>
  <si>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</si>
  <si>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</si>
  <si>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</si>
  <si>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</si>
  <si>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</si>
  <si>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</si>
  <si>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</si>
  <si>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</si>
  <si>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</si>
  <si>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</si>
  <si>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</si>
  <si>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</si>
  <si>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</si>
  <si>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</si>
  <si>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</si>
  <si>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</si>
  <si>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</si>
  <si>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</si>
  <si>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</si>
  <si>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</si>
  <si>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</si>
  <si>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</si>
  <si>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</si>
  <si>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</si>
  <si>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</si>
  <si>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</si>
  <si>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</si>
  <si>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</si>
  <si>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</si>
  <si>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</si>
  <si>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</si>
  <si>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</si>
  <si>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</si>
  <si>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</si>
  <si>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</si>
  <si>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</si>
  <si>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</si>
  <si>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</si>
  <si>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</si>
  <si>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</si>
  <si>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</si>
  <si>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</si>
  <si>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</si>
  <si>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</si>
  <si>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</si>
  <si>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</si>
  <si>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</si>
  <si>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</si>
  <si>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</si>
  <si>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</si>
  <si>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</si>
  <si>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</si>
  <si>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</si>
  <si>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</si>
  <si>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</si>
  <si>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</si>
  <si>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</si>
  <si>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</si>
  <si>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</si>
  <si>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</si>
  <si>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</si>
  <si>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</si>
  <si>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</si>
  <si>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</si>
  <si>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</si>
  <si>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</si>
  <si>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</si>
  <si>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</si>
  <si>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</si>
  <si>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</si>
  <si>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</si>
  <si>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</si>
  <si>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</si>
  <si>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</si>
  <si>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</si>
  <si>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</si>
  <si>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</si>
  <si>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</si>
  <si>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</si>
  <si>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</si>
  <si>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</si>
  <si>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</si>
  <si>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</si>
  <si>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</si>
  <si>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</si>
  <si>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</si>
  <si>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</si>
  <si>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</si>
  <si>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</si>
  <si>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</si>
  <si>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</si>
  <si>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</si>
  <si>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</si>
  <si>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</si>
  <si>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</si>
  <si>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</si>
  <si>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</si>
  <si>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</si>
  <si>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</si>
  <si>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</si>
  <si>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</si>
  <si>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</si>
  <si>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</si>
  <si>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</si>
  <si>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</si>
  <si>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</si>
  <si>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</si>
  <si>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</si>
  <si>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</si>
  <si>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</si>
  <si>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</si>
  <si>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</si>
  <si>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</si>
  <si>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</si>
  <si>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</si>
  <si>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</si>
  <si>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</si>
  <si>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</si>
  <si>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</si>
  <si>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</si>
  <si>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</si>
  <si>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</si>
  <si>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</si>
  <si>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</si>
  <si>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</si>
  <si>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</si>
  <si>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</si>
  <si>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</si>
  <si>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</si>
  <si>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</si>
  <si>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</si>
  <si>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</si>
  <si>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</si>
  <si>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</si>
  <si>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</si>
  <si>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</si>
  <si>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</si>
  <si>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</si>
  <si>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</si>
  <si>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</si>
  <si>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</si>
  <si>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</si>
  <si>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</si>
  <si>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</si>
  <si>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</si>
  <si>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</si>
  <si>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</si>
  <si>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</si>
  <si>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</si>
  <si>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</si>
  <si>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</si>
  <si>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</si>
  <si>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</si>
  <si>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</si>
  <si>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</si>
  <si>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</si>
  <si>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</si>
  <si>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</si>
  <si>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</si>
  <si>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</si>
  <si>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</si>
  <si>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</si>
  <si>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</si>
  <si>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</si>
  <si>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</si>
  <si>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</si>
  <si>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</si>
  <si>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</si>
  <si>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</si>
  <si>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</si>
  <si>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</si>
  <si>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</si>
  <si>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</si>
  <si>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</si>
  <si>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</si>
  <si>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</si>
  <si>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</si>
  <si>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</si>
  <si>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</si>
  <si>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</si>
  <si>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</si>
  <si>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</si>
  <si>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</si>
  <si>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</si>
  <si>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</si>
  <si>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</si>
  <si>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</si>
  <si>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</si>
  <si>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</si>
  <si>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</si>
  <si>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</si>
  <si>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</si>
  <si>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</si>
  <si>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</si>
  <si>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</si>
  <si>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</si>
  <si>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</si>
  <si>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</si>
  <si>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</si>
  <si>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</si>
  <si>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</si>
  <si>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</si>
  <si>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</si>
  <si>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</si>
  <si>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</si>
  <si>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</si>
  <si>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</si>
  <si>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</si>
  <si>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</si>
  <si>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</si>
  <si>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</si>
  <si>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</si>
  <si>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</si>
  <si>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</si>
  <si>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</si>
  <si>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</si>
  <si>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</si>
  <si>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</si>
  <si>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</si>
  <si>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</si>
  <si>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</si>
  <si>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</si>
  <si>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</si>
  <si>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</si>
  <si>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</si>
  <si>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</si>
  <si>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</si>
  <si>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</si>
  <si>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</si>
  <si>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</si>
  <si>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</si>
  <si>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</si>
  <si>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</si>
  <si>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</si>
  <si>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</si>
  <si>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</si>
  <si>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</si>
  <si>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</si>
  <si>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</si>
  <si>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</si>
  <si>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</si>
  <si>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</si>
  <si>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</si>
  <si>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</si>
  <si>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</si>
  <si>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</si>
  <si>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</si>
  <si>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</si>
  <si>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</si>
  <si>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</si>
  <si>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</si>
  <si>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</si>
  <si>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</si>
  <si>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</si>
  <si>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</si>
  <si>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</si>
  <si>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</si>
  <si>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</si>
  <si>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</si>
  <si>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</si>
  <si>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</si>
  <si>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</si>
  <si>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</si>
  <si>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</si>
  <si>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</si>
  <si>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</si>
  <si>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</si>
  <si>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</si>
  <si>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</si>
  <si>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</si>
  <si>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</si>
  <si>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</si>
  <si>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</si>
  <si>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</si>
  <si>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</si>
  <si>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</si>
  <si>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</si>
  <si>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</si>
  <si>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</si>
  <si>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</si>
  <si>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</si>
  <si>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</si>
  <si>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</si>
  <si>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</si>
  <si>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</si>
  <si>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</si>
  <si>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</si>
  <si>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</si>
  <si>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</si>
  <si>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</si>
  <si>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</si>
  <si>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</si>
  <si>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</si>
  <si>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</si>
  <si>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</si>
  <si>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</si>
  <si>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</si>
  <si>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</si>
  <si>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</si>
  <si>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</si>
  <si>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</si>
  <si>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</si>
  <si>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</si>
  <si>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</si>
  <si>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</si>
  <si>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</si>
  <si>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</si>
  <si>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</si>
  <si>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</si>
  <si>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</si>
  <si>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</si>
  <si>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</si>
  <si>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</si>
  <si>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</si>
  <si>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</si>
  <si>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</si>
  <si>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</si>
  <si>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</si>
  <si>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</si>
  <si>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</si>
  <si>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</si>
  <si>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</si>
  <si>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</si>
  <si>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</si>
  <si>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</si>
  <si>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</si>
  <si>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</si>
  <si>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</si>
  <si>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</si>
  <si>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</si>
  <si>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</si>
  <si>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</si>
  <si>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</si>
  <si>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</si>
  <si>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</si>
  <si>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</si>
  <si>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</si>
  <si>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</si>
  <si>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</si>
  <si>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</si>
  <si>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</si>
  <si>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</si>
  <si>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</si>
  <si>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</si>
  <si>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</si>
  <si>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</si>
  <si>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</si>
  <si>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</si>
  <si>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</si>
  <si>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</si>
  <si>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</si>
  <si>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</si>
  <si>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</si>
  <si>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</si>
  <si>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</si>
  <si>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</si>
  <si>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</si>
  <si>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</si>
  <si>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</si>
  <si>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</si>
  <si>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</si>
  <si>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</si>
  <si>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</si>
  <si>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</si>
  <si>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</si>
  <si>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</si>
  <si>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</si>
  <si>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</si>
  <si>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</si>
  <si>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</si>
  <si>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</si>
  <si>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</si>
  <si>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</si>
  <si>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</si>
  <si>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</si>
  <si>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</si>
  <si>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</si>
  <si>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</si>
  <si>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</si>
  <si>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</si>
  <si>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</si>
  <si>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</si>
  <si>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</si>
  <si>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</si>
  <si>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</si>
  <si>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</si>
  <si>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</si>
  <si>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</si>
  <si>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</si>
  <si>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</si>
  <si>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</si>
  <si>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</si>
  <si>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</si>
  <si>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</si>
  <si>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</si>
  <si>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</si>
  <si>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</si>
  <si>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</si>
  <si>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</si>
  <si>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</si>
  <si>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</si>
  <si>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</si>
  <si>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</si>
  <si>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</si>
  <si>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</si>
  <si>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</si>
  <si>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</si>
  <si>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</si>
  <si>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</si>
  <si>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</si>
  <si>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</si>
  <si>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</si>
  <si>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</si>
  <si>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</si>
  <si>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</si>
  <si>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</si>
  <si>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</si>
  <si>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</si>
  <si>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</si>
  <si>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</si>
  <si>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</si>
  <si>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</si>
  <si>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</si>
  <si>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</si>
  <si>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</si>
  <si>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</si>
  <si>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</si>
  <si>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</si>
  <si>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</si>
  <si>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</si>
  <si>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</si>
  <si>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</si>
  <si>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</si>
  <si>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</si>
  <si>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</si>
  <si>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</si>
  <si>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</si>
  <si>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</si>
  <si>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</si>
  <si>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</si>
  <si>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</si>
  <si>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</si>
  <si>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</si>
  <si>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</si>
  <si>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</si>
  <si>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</si>
  <si>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</si>
  <si>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</si>
  <si>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</si>
  <si>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</si>
  <si>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</si>
  <si>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</si>
  <si>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</si>
  <si>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</si>
  <si>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</si>
  <si>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</si>
  <si>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</si>
  <si>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</si>
  <si>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</si>
  <si>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</si>
  <si>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</si>
  <si>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</si>
  <si>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</si>
  <si>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</si>
  <si>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</si>
  <si>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</si>
  <si>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</si>
  <si>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</si>
  <si>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</si>
  <si>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</si>
  <si>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</si>
  <si>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</si>
  <si>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</si>
  <si>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</si>
  <si>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</si>
  <si>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</si>
  <si>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</si>
  <si>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</si>
  <si>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</si>
  <si>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</si>
  <si>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</si>
  <si>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</si>
  <si>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</si>
  <si>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</si>
  <si>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</si>
  <si>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</si>
  <si>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</si>
  <si>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</si>
  <si>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</si>
  <si>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</si>
  <si>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</si>
  <si>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</si>
  <si>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</si>
  <si>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</si>
  <si>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</si>
  <si>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</si>
  <si>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</si>
  <si>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</si>
  <si>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</si>
  <si>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</si>
  <si>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</si>
  <si>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</si>
  <si>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</si>
  <si>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</si>
  <si>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</si>
  <si>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</si>
  <si>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</si>
  <si>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</si>
  <si>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</si>
  <si>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</si>
  <si>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</si>
  <si>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</si>
  <si>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</si>
  <si>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</si>
  <si>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</si>
  <si>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</si>
  <si>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</si>
  <si>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</si>
  <si>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</si>
  <si>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</si>
  <si>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</si>
  <si>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</si>
  <si>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</si>
  <si>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</si>
  <si>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</si>
  <si>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</si>
  <si>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</si>
  <si>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</si>
  <si>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</si>
  <si>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</si>
  <si>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</si>
  <si>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</si>
  <si>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</si>
  <si>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</si>
  <si>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</si>
  <si>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</si>
  <si>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</si>
  <si>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</si>
  <si>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</si>
  <si>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</si>
  <si>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</si>
  <si>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</si>
  <si>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</si>
  <si>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</si>
  <si>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</si>
  <si>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</si>
  <si>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</si>
  <si>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</si>
  <si>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</si>
  <si>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</si>
  <si>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</si>
  <si>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</si>
  <si>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</si>
  <si>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</si>
  <si>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</si>
  <si>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</si>
  <si>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</si>
  <si>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</si>
  <si>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</si>
  <si>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</si>
  <si>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</si>
  <si>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</si>
  <si>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</si>
  <si>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</si>
  <si>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</si>
  <si>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</si>
  <si>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</si>
  <si>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</si>
  <si>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</si>
  <si>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</si>
  <si>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</si>
  <si>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</si>
  <si>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</si>
  <si>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</si>
  <si>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</si>
  <si>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</si>
  <si>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</si>
  <si>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</si>
  <si>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</si>
  <si>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</si>
  <si>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</si>
  <si>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</si>
  <si>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</si>
  <si>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</si>
  <si>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</si>
  <si>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</si>
  <si>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</si>
  <si>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</si>
  <si>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</si>
  <si>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</si>
  <si>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</si>
  <si>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</si>
  <si>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</si>
  <si>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</si>
  <si>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</si>
  <si>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</si>
  <si>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</si>
  <si>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</si>
  <si>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</si>
  <si>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</si>
  <si>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</si>
  <si>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</si>
  <si>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</si>
  <si>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</si>
  <si>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</si>
  <si>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</si>
  <si>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</si>
  <si>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</si>
  <si>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</si>
  <si>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</si>
  <si>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</si>
  <si>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</si>
  <si>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</si>
  <si>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</si>
  <si>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</si>
  <si>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</si>
  <si>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</si>
  <si>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</si>
  <si>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</si>
  <si>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</si>
  <si>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</si>
  <si>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</si>
  <si>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</si>
  <si>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</si>
  <si>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</si>
  <si>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</si>
  <si>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</si>
  <si>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</si>
  <si>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</si>
  <si>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</si>
  <si>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</si>
  <si>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</si>
  <si>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</si>
  <si>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</si>
  <si>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</si>
  <si>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</si>
  <si>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</si>
  <si>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</si>
  <si>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</si>
  <si>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</si>
  <si>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</si>
  <si>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</si>
  <si>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</si>
  <si>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</si>
  <si>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</si>
  <si>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</si>
  <si>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</si>
  <si>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</si>
  <si>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</si>
  <si>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</si>
  <si>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</si>
  <si>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</si>
  <si>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</si>
  <si>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</si>
  <si>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</si>
  <si>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</si>
  <si>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</si>
  <si>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</si>
  <si>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</si>
  <si>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</si>
  <si>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</si>
  <si>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</si>
  <si>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</si>
  <si>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</si>
  <si>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</si>
  <si>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</si>
  <si>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</si>
  <si>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</si>
  <si>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</si>
  <si>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</si>
  <si>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</si>
  <si>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</si>
  <si>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</si>
  <si>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</si>
  <si>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</si>
  <si>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</si>
  <si>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</si>
  <si>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</si>
  <si>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</si>
  <si>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</si>
  <si>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</si>
  <si>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</si>
  <si>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</si>
  <si>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</si>
  <si>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</si>
  <si>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</si>
  <si>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</si>
  <si>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</si>
  <si>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</si>
  <si>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</si>
  <si>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</si>
  <si>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</si>
  <si>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</si>
  <si>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</si>
  <si>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</si>
  <si>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</si>
  <si>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</si>
  <si>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</si>
  <si>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</si>
  <si>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</si>
  <si>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</si>
  <si>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</si>
  <si>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</si>
  <si>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</si>
  <si>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</si>
  <si>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</si>
  <si>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</si>
  <si>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</si>
  <si>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</si>
  <si>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</si>
  <si>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</si>
  <si>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</si>
  <si>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</si>
  <si>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</si>
  <si>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</si>
  <si>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</si>
  <si>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</si>
  <si>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</si>
  <si>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</si>
  <si>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</si>
  <si>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</si>
  <si>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</si>
  <si>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</si>
  <si>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</si>
  <si>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</si>
  <si>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</si>
  <si>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</si>
  <si>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</si>
  <si>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</si>
  <si>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</si>
  <si>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</si>
  <si>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</si>
  <si>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</si>
  <si>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</si>
  <si>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</si>
  <si>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</si>
  <si>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</si>
  <si>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</si>
  <si>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</si>
  <si>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</si>
  <si>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</si>
  <si>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</si>
  <si>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</si>
  <si>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</si>
  <si>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</si>
  <si>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</si>
  <si>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</si>
  <si>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</si>
  <si>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</si>
  <si>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</si>
  <si>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</si>
  <si>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</si>
  <si>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</si>
  <si>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</si>
  <si>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</si>
  <si>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</si>
  <si>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</si>
  <si>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</si>
  <si>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</si>
  <si>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</si>
  <si>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</si>
  <si>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</si>
  <si>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</si>
  <si>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</si>
  <si>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</si>
  <si>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</si>
  <si>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</si>
  <si>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</si>
  <si>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</si>
  <si>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</si>
  <si>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</si>
  <si>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</si>
  <si>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</si>
  <si>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</si>
  <si>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</si>
  <si>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</si>
  <si>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</si>
  <si>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</si>
  <si>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</si>
  <si>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</si>
  <si>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</si>
  <si>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</si>
  <si>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</si>
  <si>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</si>
  <si>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</si>
  <si>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</si>
  <si>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</si>
  <si>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</si>
  <si>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</si>
  <si>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</si>
  <si>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</si>
  <si>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</si>
  <si>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</si>
  <si>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</si>
  <si>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</si>
  <si>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</si>
  <si>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</si>
  <si>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</si>
  <si>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</si>
  <si>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</si>
  <si>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</si>
  <si>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</si>
  <si>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</si>
  <si>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</si>
  <si>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</si>
  <si>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</si>
  <si>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</si>
  <si>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</si>
  <si>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</si>
  <si>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</si>
  <si>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</si>
  <si>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</si>
  <si>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</si>
  <si>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</si>
  <si>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</si>
  <si>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</si>
  <si>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</si>
  <si>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</si>
  <si>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</si>
  <si>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</si>
  <si>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</si>
  <si>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</si>
  <si>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</si>
  <si>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</si>
  <si>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</si>
  <si>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</si>
  <si>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</si>
  <si>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</si>
  <si>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</si>
  <si>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</si>
  <si>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</si>
  <si>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</si>
  <si>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</si>
  <si>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</si>
  <si>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</si>
  <si>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</si>
  <si>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</si>
  <si>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</si>
  <si>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</si>
  <si>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</si>
  <si>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</si>
  <si>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</si>
  <si>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</si>
  <si>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</si>
  <si>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</si>
  <si>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</si>
  <si>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</si>
  <si>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</si>
  <si>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</si>
  <si>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</si>
  <si>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</si>
  <si>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</si>
  <si>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</si>
  <si>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</si>
  <si>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</si>
  <si>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</si>
  <si>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</si>
  <si>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</si>
  <si>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</si>
  <si>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</si>
  <si>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</si>
  <si>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</si>
  <si>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</si>
  <si>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</si>
  <si>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</si>
  <si>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</si>
  <si>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</si>
  <si>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</si>
  <si>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</si>
  <si>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</si>
  <si>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</si>
  <si>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</si>
  <si>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</si>
  <si>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</si>
  <si>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</si>
  <si>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</si>
  <si>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</si>
  <si>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</si>
  <si>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</si>
  <si>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</si>
  <si>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</si>
  <si>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</si>
  <si>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</si>
  <si>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</si>
  <si>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</si>
  <si>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</si>
  <si>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</si>
  <si>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</si>
  <si>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</si>
  <si>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</si>
  <si>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</si>
  <si>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</si>
  <si>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</si>
  <si>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</si>
  <si>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</si>
  <si>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</si>
  <si>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</si>
  <si>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</si>
  <si>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</si>
  <si>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</si>
  <si>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</si>
  <si>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</si>
  <si>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</si>
  <si>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</si>
  <si>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</si>
  <si>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</si>
  <si>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</si>
  <si>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</si>
  <si>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</si>
  <si>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</si>
  <si>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</si>
  <si>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</si>
  <si>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</si>
  <si>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</si>
  <si>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</si>
  <si>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</si>
  <si>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</si>
  <si>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</si>
  <si>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</si>
  <si>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</si>
  <si>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</si>
  <si>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</si>
  <si>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</si>
  <si>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</si>
  <si>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</si>
  <si>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</si>
  <si>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</si>
  <si>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</si>
  <si>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</si>
  <si>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</si>
  <si>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</si>
  <si>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</si>
  <si>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</si>
  <si>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</si>
  <si>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</si>
  <si>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</si>
  <si>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</si>
  <si>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</si>
  <si>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</si>
  <si>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</si>
  <si>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</si>
  <si>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</si>
  <si>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</si>
  <si>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</si>
  <si>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</si>
  <si>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</si>
  <si>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</si>
  <si>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</si>
  <si>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</si>
  <si>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</si>
  <si>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</si>
  <si>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</si>
  <si>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</si>
  <si>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</si>
  <si>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</si>
  <si>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</si>
  <si>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</si>
  <si>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</si>
  <si>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</si>
  <si>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</si>
  <si>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</si>
  <si>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</si>
  <si>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</si>
  <si>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</si>
  <si>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</si>
  <si>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</si>
  <si>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</si>
  <si>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</si>
  <si>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</si>
  <si>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</si>
  <si>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</si>
  <si>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</si>
  <si>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</si>
  <si>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</si>
  <si>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</si>
  <si>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</si>
  <si>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</si>
  <si>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</si>
  <si>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</si>
  <si>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</si>
  <si>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</si>
  <si>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</si>
  <si>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</si>
  <si>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</si>
  <si>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</si>
  <si>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</si>
  <si>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</si>
  <si>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</si>
  <si>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</si>
  <si>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</si>
  <si>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</si>
  <si>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</si>
  <si>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</si>
  <si>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</si>
  <si>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</si>
  <si>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</si>
  <si>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</si>
  <si>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</si>
  <si>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</si>
  <si>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</si>
  <si>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</si>
  <si>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</si>
  <si>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</si>
  <si>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</si>
  <si>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</si>
  <si>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</si>
  <si>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</si>
  <si>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</si>
  <si>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</si>
  <si>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</si>
  <si>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</si>
  <si>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</si>
  <si>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</si>
  <si>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</si>
  <si>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</si>
  <si>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</si>
  <si>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</si>
  <si>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</si>
  <si>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</si>
  <si>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</si>
  <si>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</si>
  <si>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</si>
  <si>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</si>
  <si>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</si>
  <si>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</si>
  <si>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</si>
  <si>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</si>
  <si>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</si>
  <si>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</si>
  <si>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</si>
  <si>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</si>
  <si>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</si>
  <si>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</si>
  <si>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</si>
  <si>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</si>
  <si>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</si>
  <si>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</si>
  <si>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</si>
  <si>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</si>
  <si>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</si>
  <si>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</si>
  <si>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</si>
  <si>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</si>
  <si>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</si>
  <si>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</si>
  <si>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</si>
  <si>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</si>
  <si>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</si>
  <si>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</si>
  <si>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</si>
  <si>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</si>
  <si>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</si>
  <si>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</si>
  <si>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</si>
  <si>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</si>
  <si>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</si>
  <si>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</si>
  <si>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</si>
  <si>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</si>
  <si>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</si>
  <si>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</si>
  <si>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</si>
  <si>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</si>
  <si>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</si>
  <si>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</si>
  <si>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</si>
  <si>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</si>
  <si>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</si>
  <si>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</si>
  <si>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</si>
  <si>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</si>
  <si>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</si>
  <si>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</si>
  <si>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</si>
  <si>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</si>
  <si>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</si>
  <si>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</si>
  <si>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</si>
  <si>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</si>
  <si>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</si>
  <si>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</si>
  <si>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</si>
  <si>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</si>
  <si>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</si>
  <si>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</si>
  <si>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</si>
  <si>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</si>
  <si>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</si>
  <si>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</si>
  <si>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</si>
  <si>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</si>
  <si>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</si>
  <si>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</si>
  <si>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</si>
  <si>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</si>
  <si>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</si>
  <si>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</si>
  <si>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</si>
  <si>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</si>
  <si>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</si>
  <si>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</si>
  <si>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</si>
  <si>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</si>
  <si>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</si>
  <si>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</si>
  <si>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</si>
  <si>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</si>
  <si>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</si>
  <si>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</si>
  <si>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</si>
  <si>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</si>
  <si>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</si>
  <si>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</si>
  <si>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</si>
  <si>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</si>
  <si>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</si>
  <si>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</si>
  <si>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</si>
  <si>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</si>
  <si>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</si>
  <si>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</si>
  <si>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</si>
  <si>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</si>
  <si>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</si>
  <si>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</si>
  <si>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</si>
  <si>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</si>
  <si>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</si>
  <si>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</si>
  <si>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</si>
  <si>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</si>
  <si>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</si>
  <si>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</si>
  <si>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</si>
  <si>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</si>
  <si>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</si>
  <si>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</si>
  <si>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</si>
  <si>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</si>
  <si>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</si>
  <si>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</si>
  <si>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</si>
  <si>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</si>
  <si>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</si>
  <si>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</si>
  <si>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</si>
  <si>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</si>
  <si>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</si>
  <si>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</si>
  <si>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</si>
  <si>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</si>
  <si>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</si>
  <si>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</si>
  <si>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</si>
  <si>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</si>
  <si>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</si>
  <si>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</si>
  <si>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</si>
  <si>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</si>
  <si>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</si>
  <si>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</si>
  <si>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</si>
  <si>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</si>
  <si>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</si>
  <si>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</si>
  <si>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</si>
  <si>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</si>
  <si>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</si>
  <si>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</si>
  <si>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</si>
  <si>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</si>
  <si>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</si>
  <si>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</si>
  <si>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</si>
  <si>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</si>
  <si>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</si>
  <si>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</si>
  <si>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</si>
  <si>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</si>
  <si>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</si>
  <si>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</si>
  <si>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</si>
  <si>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</si>
  <si>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</si>
  <si>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</si>
  <si>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</si>
  <si>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</si>
  <si>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</si>
  <si>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</si>
  <si>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</si>
  <si>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</si>
  <si>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</si>
  <si>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</si>
  <si>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</si>
  <si>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</si>
  <si>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</si>
  <si>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</si>
  <si>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</si>
  <si>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</si>
  <si>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</si>
  <si>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</si>
  <si>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</si>
  <si>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</si>
  <si>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</si>
  <si>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</si>
  <si>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</si>
  <si>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</si>
  <si>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</si>
  <si>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</si>
  <si>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</si>
  <si>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</si>
  <si>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</si>
  <si>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</si>
  <si>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</si>
  <si>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</si>
  <si>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</si>
  <si>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</si>
  <si>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</si>
  <si>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</si>
  <si>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</si>
  <si>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</si>
  <si>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</si>
  <si>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</si>
  <si>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</si>
  <si>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</si>
  <si>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</si>
  <si>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</si>
  <si>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</si>
  <si>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</si>
  <si>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</si>
  <si>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</si>
  <si>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</si>
  <si>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</si>
  <si>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</si>
  <si>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</si>
  <si>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</si>
  <si>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</si>
  <si>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</si>
  <si>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</si>
  <si>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</si>
  <si>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</si>
  <si>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</si>
  <si>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</si>
  <si>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</si>
  <si>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</si>
  <si>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</si>
  <si>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</si>
  <si>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</si>
  <si>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</si>
  <si>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</si>
  <si>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</si>
  <si>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</si>
  <si>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</si>
  <si>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</si>
  <si>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</si>
  <si>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</si>
  <si>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</si>
  <si>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</si>
  <si>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</si>
  <si>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</si>
  <si>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</si>
  <si>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</si>
  <si>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</si>
  <si>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</si>
  <si>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</si>
  <si>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</si>
  <si>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</si>
  <si>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</si>
  <si>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</si>
  <si>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</si>
  <si>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</si>
  <si>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</si>
  <si>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</si>
  <si>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</si>
  <si>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</si>
  <si>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</si>
  <si>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</si>
  <si>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</si>
  <si>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</si>
  <si>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</si>
  <si>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</si>
  <si>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</si>
  <si>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</si>
  <si>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</si>
  <si>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</si>
  <si>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</si>
  <si>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</si>
  <si>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</si>
  <si>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</si>
  <si>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</si>
  <si>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</si>
  <si>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</si>
  <si>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</si>
  <si>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</si>
  <si>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</si>
  <si>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</si>
  <si>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</si>
  <si>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</si>
  <si>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</si>
  <si>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</si>
  <si>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</si>
  <si>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</si>
  <si>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</si>
  <si>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</si>
  <si>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</si>
  <si>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</si>
  <si>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</si>
  <si>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</si>
  <si>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</si>
  <si>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</si>
  <si>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</si>
  <si>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</si>
  <si>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</si>
  <si>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</si>
  <si>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</si>
  <si>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</si>
  <si>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</si>
  <si>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</si>
  <si>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</si>
  <si>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</si>
  <si>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</si>
  <si>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</si>
  <si>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</si>
  <si>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</si>
  <si>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</si>
  <si>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</si>
  <si>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</si>
  <si>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</si>
  <si>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</si>
  <si>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</si>
  <si>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</si>
  <si>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</si>
  <si>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</si>
  <si>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</si>
  <si>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</si>
  <si>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</si>
  <si>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</si>
  <si>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</si>
  <si>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</si>
  <si>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</si>
  <si>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</si>
  <si>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</si>
  <si>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</si>
  <si>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</si>
  <si>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</si>
  <si>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</si>
  <si>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</si>
  <si>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</si>
  <si>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</si>
  <si>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</si>
  <si>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</si>
  <si>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</si>
  <si>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</si>
  <si>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</si>
  <si>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</si>
  <si>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</si>
  <si>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</si>
  <si>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</si>
  <si>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</si>
  <si>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</si>
  <si>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</si>
  <si>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</si>
  <si>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</si>
  <si>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</si>
  <si>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</si>
  <si>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</si>
  <si>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</si>
  <si>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</si>
  <si>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</si>
  <si>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</si>
  <si>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</si>
  <si>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</si>
  <si>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</si>
  <si>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</si>
  <si>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</si>
  <si>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</si>
  <si>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</si>
  <si>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</si>
  <si>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</si>
  <si>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</si>
  <si>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</si>
  <si>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</si>
  <si>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</si>
  <si>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</si>
  <si>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</si>
  <si>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</si>
  <si>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</si>
  <si>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</si>
  <si>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</si>
  <si>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</si>
  <si>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</si>
  <si>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</si>
  <si>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</si>
  <si>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</si>
  <si>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</si>
  <si>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</si>
  <si>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</si>
  <si>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</si>
  <si>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</si>
  <si>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</si>
  <si>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</si>
  <si>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</si>
  <si>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</si>
  <si>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</si>
  <si>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</si>
  <si>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</si>
  <si>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</si>
  <si>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</si>
  <si>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</si>
  <si>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</si>
  <si>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</si>
  <si>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</si>
  <si>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</si>
  <si>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</si>
  <si>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</si>
  <si>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</si>
  <si>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</si>
  <si>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</si>
  <si>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</si>
  <si>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</si>
  <si>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</si>
  <si>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</si>
  <si>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</si>
  <si>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</si>
  <si>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</si>
  <si>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</si>
  <si>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</si>
  <si>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</si>
  <si>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</si>
  <si>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</si>
  <si>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</si>
  <si>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</si>
  <si>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</si>
  <si>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</si>
  <si>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</si>
  <si>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</si>
  <si>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</si>
  <si>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</si>
  <si>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</si>
  <si>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</si>
  <si>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</si>
  <si>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</si>
  <si>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</si>
  <si>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</si>
  <si>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</si>
  <si>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</si>
  <si>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</si>
  <si>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</si>
  <si>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</si>
  <si>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</si>
  <si>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</si>
  <si>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</si>
  <si>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</si>
  <si>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</si>
  <si>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</si>
  <si>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</si>
  <si>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</si>
  <si>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</si>
  <si>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</si>
  <si>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</si>
  <si>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</si>
  <si>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</si>
  <si>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</si>
  <si>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</si>
  <si>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</si>
  <si>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</si>
  <si>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</si>
  <si>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</si>
  <si>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</si>
  <si>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</si>
  <si>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</si>
  <si>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</si>
  <si>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</si>
  <si>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</si>
  <si>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</si>
  <si>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</si>
  <si>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</si>
  <si>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</si>
  <si>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</si>
  <si>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</si>
  <si>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</si>
  <si>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</si>
  <si>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</si>
  <si>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</si>
  <si>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</si>
  <si>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</si>
  <si>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</si>
  <si>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</si>
  <si>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</si>
  <si>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</si>
  <si>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</si>
  <si>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</si>
  <si>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</si>
  <si>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</si>
  <si>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</si>
  <si>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</si>
  <si>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</si>
  <si>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</si>
  <si>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</si>
  <si>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</si>
  <si>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</si>
  <si>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</si>
  <si>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</si>
  <si>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</si>
  <si>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</si>
  <si>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</si>
  <si>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</si>
  <si>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</si>
  <si>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</si>
  <si>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</si>
  <si>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</si>
  <si>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</si>
  <si>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</si>
  <si>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</si>
  <si>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</si>
  <si>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</si>
  <si>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</si>
  <si>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</si>
  <si>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</si>
  <si>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</si>
  <si>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</si>
  <si>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</si>
  <si>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</si>
  <si>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</si>
  <si>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</si>
  <si>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</si>
  <si>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</si>
  <si>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</si>
  <si>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</si>
  <si>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</si>
  <si>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</si>
  <si>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</si>
  <si>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</si>
  <si>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</si>
  <si>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</si>
  <si>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</si>
  <si>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</si>
  <si>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</si>
  <si>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</si>
  <si>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</si>
  <si>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</si>
  <si>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</si>
  <si>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</si>
  <si>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</si>
  <si>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</si>
  <si>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</si>
  <si>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</si>
  <si>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</si>
  <si>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</si>
  <si>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</si>
  <si>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</si>
  <si>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</si>
  <si>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</si>
  <si>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</si>
  <si>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</si>
  <si>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</si>
  <si>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</si>
  <si>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</si>
  <si>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</si>
  <si>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</si>
  <si>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</si>
  <si>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</si>
  <si>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</si>
  <si>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</si>
  <si>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</si>
  <si>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</si>
  <si>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</si>
  <si>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</si>
  <si>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</si>
  <si>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</si>
  <si>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</si>
  <si>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</si>
  <si>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</si>
  <si>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</si>
  <si>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</si>
  <si>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</si>
  <si>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</si>
  <si>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</si>
  <si>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</si>
  <si>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</si>
  <si>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</si>
  <si>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</si>
  <si>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</si>
  <si>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</si>
  <si>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</si>
  <si>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</si>
  <si>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</si>
  <si>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</si>
  <si>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</si>
  <si>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</si>
  <si>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</si>
  <si>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</si>
  <si>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</si>
  <si>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</si>
  <si>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</si>
  <si>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</si>
  <si>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</si>
  <si>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</si>
  <si>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</si>
  <si>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</si>
  <si>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</si>
  <si>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</si>
  <si>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</si>
  <si>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</si>
  <si>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</si>
  <si>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</si>
  <si>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</si>
  <si>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</si>
  <si>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</si>
  <si>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</si>
  <si>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</si>
  <si>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</si>
  <si>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</si>
  <si>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</si>
  <si>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</si>
  <si>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</si>
  <si>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</si>
  <si>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</si>
  <si>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</si>
  <si>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</si>
  <si>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</si>
  <si>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</si>
  <si>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</si>
  <si>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</si>
  <si>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</si>
  <si>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</si>
  <si>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</si>
  <si>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</si>
  <si>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</si>
  <si>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</si>
  <si>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</si>
  <si>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</si>
  <si>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</si>
  <si>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</si>
  <si>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</si>
  <si>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</si>
  <si>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</si>
  <si>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</si>
  <si>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</si>
  <si>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</si>
  <si>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</si>
  <si>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</si>
  <si>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</si>
  <si>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</si>
  <si>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</si>
  <si>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</si>
  <si>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</si>
  <si>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</si>
  <si>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</si>
  <si>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</si>
  <si>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</si>
  <si>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</si>
  <si>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</si>
  <si>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</si>
  <si>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</si>
  <si>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</si>
  <si>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</si>
  <si>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</si>
  <si>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</si>
  <si>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</si>
  <si>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</si>
  <si>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</si>
  <si>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</si>
  <si>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</si>
  <si>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</si>
  <si>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</si>
  <si>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</si>
  <si>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</si>
  <si>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</si>
  <si>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</si>
  <si>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</si>
  <si>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</si>
  <si>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</si>
  <si>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</si>
  <si>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</si>
  <si>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</si>
  <si>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</si>
  <si>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</si>
  <si>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</si>
  <si>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</si>
  <si>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</si>
  <si>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</si>
  <si>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</si>
  <si>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</si>
  <si>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</si>
  <si>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</si>
  <si>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</si>
  <si>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</si>
  <si>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</si>
  <si>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</si>
  <si>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</si>
  <si>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</si>
  <si>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</si>
  <si>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</si>
  <si>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</si>
  <si>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</si>
  <si>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</si>
  <si>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</si>
  <si>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</si>
  <si>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</si>
  <si>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</si>
  <si>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</si>
  <si>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</si>
  <si>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</si>
  <si>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</si>
  <si>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</si>
  <si>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</si>
  <si>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</si>
  <si>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</si>
  <si>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</si>
  <si>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</si>
  <si>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</si>
  <si>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</si>
  <si>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</si>
  <si>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</si>
  <si>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</si>
  <si>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</si>
  <si>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</si>
  <si>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</si>
  <si>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</si>
  <si>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</si>
  <si>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</si>
  <si>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</si>
  <si>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</si>
  <si>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</si>
  <si>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</si>
  <si>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</si>
  <si>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</si>
  <si>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</si>
  <si>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</si>
  <si>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</si>
  <si>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</si>
  <si>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</si>
  <si>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</si>
  <si>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</si>
  <si>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</si>
  <si>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</si>
  <si>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</si>
  <si>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</si>
  <si>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</si>
  <si>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</si>
  <si>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</si>
  <si>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</si>
  <si>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</si>
  <si>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</si>
  <si>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</si>
  <si>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</si>
  <si>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</si>
  <si>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</si>
  <si>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</si>
  <si>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</si>
  <si>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</si>
  <si>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</si>
  <si>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</si>
  <si>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</si>
  <si>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</si>
  <si>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</si>
  <si>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</si>
  <si>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</si>
  <si>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</si>
  <si>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</si>
  <si>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</si>
  <si>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</si>
  <si>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</si>
  <si>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</si>
  <si>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</si>
  <si>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</si>
  <si>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</si>
  <si>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</si>
  <si>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</si>
  <si>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</si>
  <si>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</si>
  <si>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</si>
  <si>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</si>
  <si>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</si>
  <si>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</si>
  <si>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</si>
  <si>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</si>
  <si>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</si>
  <si>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</si>
  <si>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</si>
  <si>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</si>
  <si>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</si>
  <si>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</si>
  <si>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</si>
  <si>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</si>
  <si>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</si>
  <si>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</si>
  <si>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</si>
  <si>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</si>
  <si>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</si>
  <si>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</si>
  <si>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</si>
  <si>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</si>
  <si>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</si>
  <si>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</si>
  <si>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</si>
  <si>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</si>
  <si>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</si>
  <si>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</si>
  <si>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</si>
  <si>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</si>
  <si>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</si>
  <si>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</si>
  <si>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</si>
  <si>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</si>
  <si>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</si>
  <si>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</si>
  <si>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</si>
  <si>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</si>
  <si>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</si>
  <si>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</si>
  <si>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</si>
  <si>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</si>
  <si>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</si>
  <si>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</si>
  <si>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</si>
  <si>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</si>
  <si>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</si>
  <si>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</si>
  <si>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</si>
  <si>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</si>
  <si>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</si>
  <si>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</si>
  <si>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</si>
  <si>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</si>
  <si>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</si>
  <si>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</si>
  <si>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</si>
  <si>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</si>
  <si>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</si>
  <si>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</si>
  <si>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</si>
  <si>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</si>
  <si>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</si>
  <si>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</si>
  <si>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</si>
  <si>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</si>
  <si>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</si>
  <si>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</si>
  <si>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</si>
  <si>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</si>
  <si>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</si>
  <si>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</si>
  <si>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</si>
  <si>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</si>
  <si>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</si>
  <si>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</si>
  <si>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</si>
  <si>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</si>
  <si>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</si>
  <si>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</si>
  <si>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</si>
  <si>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</si>
  <si>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</si>
  <si>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</si>
  <si>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</si>
  <si>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</si>
  <si>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</si>
  <si>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</si>
  <si>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</si>
  <si>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</si>
  <si>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</si>
  <si>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</si>
  <si>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</si>
  <si>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</si>
  <si>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</si>
  <si>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</si>
  <si>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</si>
  <si>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</si>
  <si>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</si>
  <si>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</si>
  <si>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</si>
  <si>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</si>
  <si>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</si>
  <si>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</si>
  <si>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</si>
  <si>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</si>
  <si>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</si>
  <si>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</si>
  <si>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</si>
  <si>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</si>
  <si>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</si>
  <si>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</si>
  <si>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</si>
  <si>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</si>
  <si>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</si>
  <si>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</si>
  <si>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</si>
  <si>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</si>
  <si>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</si>
  <si>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</si>
  <si>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</si>
  <si>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</si>
  <si>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</si>
  <si>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</si>
  <si>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</si>
  <si>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</si>
  <si>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</si>
  <si>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</si>
  <si>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</si>
  <si>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</si>
  <si>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</si>
  <si>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</si>
  <si>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</si>
  <si>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</si>
  <si>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</si>
  <si>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</si>
  <si>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</si>
  <si>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</si>
  <si>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</si>
  <si>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</si>
  <si>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</si>
  <si>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</si>
  <si>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</si>
  <si>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</si>
  <si>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</si>
  <si>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</si>
  <si>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</si>
  <si>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</si>
  <si>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</si>
  <si>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</si>
  <si>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</si>
  <si>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</si>
  <si>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</si>
  <si>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</si>
  <si>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</si>
  <si>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</si>
  <si>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</si>
  <si>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</si>
  <si>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</si>
  <si>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</si>
  <si>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</si>
  <si>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</si>
  <si>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</si>
  <si>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</si>
  <si>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</si>
  <si>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</si>
  <si>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</si>
  <si>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</si>
  <si>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</si>
  <si>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</si>
  <si>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</si>
  <si>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</si>
  <si>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</si>
  <si>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</si>
  <si>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</si>
  <si>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</si>
  <si>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</si>
  <si>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</si>
  <si>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</si>
  <si>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</si>
  <si>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</si>
  <si>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</si>
  <si>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</si>
  <si>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</si>
  <si>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</si>
  <si>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</si>
  <si>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</si>
  <si>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</si>
  <si>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</si>
  <si>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</si>
  <si>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</si>
  <si>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</si>
  <si>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</si>
  <si>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</si>
  <si>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</si>
  <si>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</si>
  <si>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</si>
  <si>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</si>
  <si>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</si>
  <si>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</si>
  <si>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</si>
  <si>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</si>
  <si>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</si>
  <si>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</si>
  <si>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</si>
  <si>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</si>
  <si>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</si>
  <si>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</si>
  <si>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</si>
  <si>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</si>
  <si>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</si>
  <si>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</si>
  <si>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</si>
  <si>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</si>
  <si>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</si>
  <si>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</si>
  <si>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</si>
  <si>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</si>
  <si>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</si>
  <si>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</si>
  <si>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</si>
  <si>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</si>
  <si>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</si>
  <si>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</si>
  <si>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</si>
  <si>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</si>
  <si>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</si>
  <si>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</si>
  <si>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</si>
  <si>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</si>
  <si>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</si>
  <si>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</si>
  <si>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</si>
  <si>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</si>
  <si>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</si>
  <si>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</si>
  <si>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</si>
  <si>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</si>
  <si>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</si>
  <si>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</si>
  <si>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</si>
  <si>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</si>
  <si>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</si>
  <si>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</si>
  <si>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</si>
  <si>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</si>
  <si>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</si>
  <si>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</si>
  <si>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</si>
  <si>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</si>
  <si>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</si>
  <si>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</si>
  <si>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</si>
  <si>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</si>
  <si>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</si>
  <si>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</si>
  <si>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</si>
  <si>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</si>
  <si>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</si>
  <si>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</si>
  <si>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</si>
  <si>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</si>
  <si>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</si>
  <si>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</si>
  <si>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</si>
  <si>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</si>
  <si>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</si>
  <si>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</si>
  <si>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</si>
  <si>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</si>
  <si>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</si>
  <si>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</si>
  <si>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</si>
  <si>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</si>
  <si>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</si>
  <si>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</si>
  <si>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</si>
  <si>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</si>
  <si>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</si>
  <si>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</si>
  <si>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</si>
  <si>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</si>
  <si>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</si>
  <si>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</si>
  <si>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</si>
  <si>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</si>
  <si>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</si>
  <si>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</si>
  <si>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</si>
  <si>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</si>
  <si>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</si>
  <si>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</si>
  <si>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</si>
  <si>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</si>
  <si>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</si>
  <si>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</si>
  <si>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</si>
  <si>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</si>
  <si>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</si>
  <si>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</si>
  <si>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</si>
  <si>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</si>
  <si>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</si>
  <si>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</si>
  <si>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</si>
  <si>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</si>
  <si>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</si>
  <si>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</si>
  <si>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</si>
  <si>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</si>
  <si>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</si>
  <si>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</si>
  <si>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</si>
  <si>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</si>
  <si>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</si>
  <si>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</si>
  <si>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</si>
  <si>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</si>
  <si>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</si>
  <si>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</si>
  <si>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</si>
  <si>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</si>
  <si>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</si>
  <si>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</si>
  <si>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</si>
  <si>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</si>
  <si>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</si>
  <si>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</si>
  <si>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</si>
  <si>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</si>
  <si>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</si>
  <si>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</si>
  <si>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</si>
  <si>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</si>
  <si>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</si>
  <si>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</si>
  <si>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</si>
  <si>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</si>
  <si>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</si>
  <si>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</si>
  <si>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</si>
  <si>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</si>
  <si>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</si>
  <si>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</si>
  <si>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</si>
  <si>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</si>
  <si>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</si>
  <si>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</si>
  <si>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</si>
  <si>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</si>
  <si>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</si>
  <si>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</si>
  <si>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</si>
  <si>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</si>
  <si>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</si>
  <si>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</si>
  <si>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</si>
  <si>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</si>
  <si>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</si>
  <si>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</si>
  <si>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</si>
  <si>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</si>
  <si>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</si>
  <si>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</si>
  <si>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</si>
  <si>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</si>
  <si>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</si>
  <si>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</si>
  <si>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</si>
  <si>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</si>
  <si>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</si>
  <si>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</si>
  <si>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</si>
  <si>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</si>
  <si>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</si>
  <si>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</si>
  <si>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</si>
  <si>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</si>
  <si>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</si>
  <si>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</si>
  <si>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</si>
  <si>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</si>
  <si>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</si>
  <si>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</si>
  <si>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</si>
  <si>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</si>
  <si>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</si>
  <si>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</si>
  <si>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</si>
  <si>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</si>
  <si>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</si>
  <si>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</si>
  <si>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</si>
  <si>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</si>
  <si>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</si>
  <si>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</si>
  <si>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</si>
  <si>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</si>
  <si>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</si>
  <si>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</si>
  <si>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</si>
  <si>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</si>
  <si>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</si>
  <si>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</si>
  <si>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</si>
  <si>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</si>
  <si>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</si>
  <si>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</si>
  <si>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</si>
  <si>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</si>
  <si>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</si>
  <si>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</si>
  <si>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</si>
  <si>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</si>
  <si>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</si>
  <si>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</si>
  <si>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</si>
  <si>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</si>
  <si>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</si>
  <si>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</si>
  <si>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</si>
  <si>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</si>
  <si>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</si>
  <si>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</si>
  <si>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</si>
  <si>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</si>
  <si>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</si>
  <si>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</si>
  <si>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</si>
  <si>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</si>
  <si>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</si>
  <si>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</si>
  <si>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</si>
  <si>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</si>
  <si>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</si>
  <si>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</si>
  <si>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</si>
  <si>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</si>
  <si>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</si>
  <si>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</si>
  <si>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</si>
  <si>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</si>
  <si>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</si>
  <si>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</si>
  <si>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</si>
  <si>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</si>
  <si>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</si>
  <si>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</si>
  <si>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</si>
  <si>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</si>
  <si>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</si>
  <si>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</si>
  <si>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</si>
  <si>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</si>
  <si>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</si>
  <si>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</si>
  <si>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</si>
  <si>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</si>
  <si>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</si>
  <si>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</si>
  <si>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</si>
  <si>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</si>
  <si>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</si>
  <si>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</si>
  <si>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</si>
  <si>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</si>
  <si>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</si>
  <si>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</si>
  <si>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</si>
  <si>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</si>
  <si>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</si>
  <si>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</si>
  <si>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</si>
  <si>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</si>
  <si>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</si>
  <si>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</si>
  <si>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</si>
  <si>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</si>
  <si>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</si>
  <si>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</si>
  <si>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</si>
  <si>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</si>
  <si>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</si>
  <si>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</si>
  <si>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</si>
  <si>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</si>
  <si>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</si>
  <si>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</si>
  <si>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</si>
  <si>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</si>
  <si>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</si>
  <si>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</si>
  <si>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</si>
  <si>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</si>
  <si>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</si>
  <si>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</si>
  <si>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</si>
  <si>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</si>
  <si>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</si>
  <si>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</si>
  <si>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</si>
  <si>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</si>
  <si>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</si>
  <si>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</si>
  <si>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</si>
  <si>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</si>
  <si>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</si>
  <si>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</si>
  <si>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</si>
  <si>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</si>
  <si>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</si>
  <si>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</si>
  <si>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</si>
  <si>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</si>
  <si>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</si>
  <si>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</si>
  <si>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</si>
  <si>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</si>
  <si>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</si>
  <si>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</si>
  <si>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</si>
  <si>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</si>
  <si>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</si>
  <si>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</si>
  <si>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</si>
  <si>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</si>
  <si>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</si>
  <si>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</si>
  <si>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</si>
  <si>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</si>
  <si>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</si>
  <si>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</si>
  <si>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</si>
  <si>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</si>
  <si>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</si>
  <si>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</si>
  <si>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</si>
  <si>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</si>
  <si>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</si>
  <si>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</si>
  <si>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</si>
  <si>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</si>
  <si>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</si>
  <si>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</si>
  <si>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</si>
  <si>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</si>
  <si>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</si>
  <si>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</si>
  <si>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</si>
  <si>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</si>
  <si>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</si>
  <si>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</si>
  <si>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</si>
  <si>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</si>
  <si>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</si>
  <si>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</si>
  <si>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</si>
  <si>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</si>
  <si>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</si>
  <si>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</si>
  <si>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</si>
  <si>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</si>
  <si>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</si>
  <si>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</si>
  <si>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</si>
  <si>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</si>
  <si>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</si>
  <si>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</si>
  <si>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</si>
  <si>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</si>
  <si>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</si>
  <si>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</si>
  <si>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</si>
  <si>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</si>
  <si>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</si>
  <si>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</si>
  <si>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</si>
  <si>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</si>
  <si>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</si>
  <si>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</si>
  <si>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</si>
  <si>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</si>
  <si>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</si>
  <si>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</si>
  <si>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</si>
  <si>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</si>
  <si>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</si>
  <si>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</si>
  <si>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</si>
  <si>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</si>
  <si>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</si>
  <si>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</si>
  <si>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</si>
  <si>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</si>
  <si>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</si>
  <si>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</si>
  <si>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</si>
  <si>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</si>
  <si>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</si>
  <si>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</si>
  <si>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</si>
  <si>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</si>
  <si>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</si>
  <si>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</si>
  <si>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</si>
  <si>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</si>
  <si>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</si>
  <si>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</si>
  <si>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</si>
  <si>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</si>
  <si>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</si>
  <si>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</si>
  <si>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</si>
  <si>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</si>
  <si>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</si>
  <si>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</si>
  <si>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</si>
  <si>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</si>
  <si>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</si>
  <si>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</si>
  <si>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</si>
  <si>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</si>
  <si>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</si>
  <si>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</si>
  <si>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</si>
  <si>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</si>
  <si>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</si>
  <si>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</si>
  <si>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</si>
  <si>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</si>
  <si>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</si>
  <si>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</si>
  <si>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</si>
  <si>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</si>
  <si>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</si>
  <si>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</si>
  <si>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</si>
  <si>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</si>
  <si>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</si>
  <si>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</si>
  <si>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</si>
  <si>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</si>
  <si>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</si>
  <si>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</si>
  <si>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</si>
  <si>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</si>
  <si>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</si>
  <si>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</si>
  <si>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</si>
  <si>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</si>
  <si>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</si>
  <si>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</si>
  <si>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</si>
  <si>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</si>
  <si>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</si>
  <si>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</si>
  <si>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</si>
  <si>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</si>
  <si>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</si>
  <si>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</si>
  <si>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</si>
  <si>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</si>
  <si>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</si>
  <si>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</si>
  <si>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</si>
  <si>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</si>
  <si>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</si>
  <si>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</si>
  <si>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</si>
  <si>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</si>
  <si>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</si>
  <si>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</si>
  <si>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</si>
  <si>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</si>
  <si>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</si>
  <si>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</si>
  <si>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</si>
  <si>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</si>
  <si>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</si>
  <si>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</si>
  <si>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</si>
  <si>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</si>
  <si>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</si>
  <si>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</si>
  <si>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</si>
  <si>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</si>
  <si>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</si>
  <si>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</si>
  <si>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</si>
  <si>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</si>
  <si>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</si>
  <si>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</si>
  <si>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</si>
  <si>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</si>
  <si>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</si>
  <si>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</si>
  <si>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</si>
  <si>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</si>
  <si>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</si>
  <si>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</si>
  <si>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</si>
  <si>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</si>
  <si>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</si>
  <si>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</si>
  <si>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</si>
  <si>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</si>
  <si>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</si>
  <si>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</si>
  <si>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</si>
  <si>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</si>
  <si>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</si>
  <si>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</si>
  <si>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</si>
  <si>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</si>
  <si>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</si>
  <si>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</si>
  <si>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</si>
  <si>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</si>
  <si>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</si>
  <si>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</si>
  <si>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</si>
  <si>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</si>
  <si>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</si>
  <si>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</si>
  <si>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</si>
  <si>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</si>
  <si>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</si>
  <si>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</si>
  <si>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</si>
  <si>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</si>
  <si>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</si>
  <si>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</si>
  <si>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</si>
  <si>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</si>
  <si>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</si>
  <si>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</si>
  <si>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</si>
  <si>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</si>
  <si>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</si>
  <si>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</si>
  <si>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</si>
  <si>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</si>
  <si>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</si>
  <si>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</si>
  <si>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</si>
  <si>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</si>
  <si>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</si>
  <si>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</si>
  <si>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</si>
  <si>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</si>
  <si>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</si>
  <si>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</si>
  <si>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</si>
  <si>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</si>
  <si>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</si>
  <si>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</si>
  <si>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</si>
  <si>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</si>
  <si>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</si>
  <si>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</si>
  <si>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</si>
  <si>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</si>
  <si>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</si>
  <si>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</si>
  <si>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</si>
  <si>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</si>
  <si>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</si>
  <si>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</si>
  <si>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</si>
  <si>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</si>
  <si>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</si>
  <si>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</si>
  <si>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</si>
  <si>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</si>
  <si>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</si>
  <si>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</si>
  <si>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</si>
  <si>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</si>
  <si>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</si>
  <si>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</si>
  <si>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</si>
  <si>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</si>
  <si>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</si>
  <si>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</si>
  <si>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</si>
  <si>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</si>
  <si>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</si>
  <si>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</si>
  <si>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</si>
  <si>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</si>
  <si>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</si>
  <si>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</si>
  <si>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</si>
  <si>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</si>
  <si>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</si>
  <si>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</si>
  <si>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</si>
  <si>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</si>
  <si>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</si>
  <si>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</si>
  <si>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</si>
  <si>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</si>
  <si>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</si>
  <si>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</si>
  <si>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</si>
  <si>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</si>
  <si>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</si>
  <si>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</si>
  <si>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</si>
  <si>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</si>
  <si>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</si>
  <si>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</si>
  <si>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</si>
  <si>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</si>
  <si>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</si>
  <si>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</si>
  <si>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</si>
  <si>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</si>
  <si>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</si>
  <si>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</si>
  <si>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</si>
  <si>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</si>
  <si>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</si>
  <si>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</si>
  <si>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</si>
  <si>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</si>
  <si>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</si>
  <si>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</si>
  <si>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</si>
  <si>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</si>
  <si>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</si>
  <si>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</si>
  <si>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</si>
  <si>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</si>
  <si>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</si>
  <si>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</si>
  <si>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</si>
  <si>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</si>
  <si>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</si>
  <si>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</si>
  <si>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</si>
  <si>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</si>
  <si>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</si>
  <si>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</si>
  <si>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</si>
  <si>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</si>
  <si>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</si>
  <si>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</si>
  <si>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</si>
  <si>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</si>
  <si>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</si>
  <si>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</si>
  <si>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</si>
  <si>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</si>
  <si>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</si>
  <si>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</si>
  <si>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</si>
  <si>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</si>
  <si>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</si>
  <si>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</si>
  <si>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</si>
  <si>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</si>
  <si>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</si>
  <si>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</si>
  <si>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</si>
  <si>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</si>
  <si>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</si>
  <si>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</si>
  <si>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</si>
  <si>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</si>
  <si>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</si>
  <si>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</si>
  <si>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</si>
  <si>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</si>
  <si>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</si>
  <si>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</si>
  <si>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</si>
  <si>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</si>
  <si>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</si>
  <si>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</si>
  <si>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</si>
  <si>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</si>
  <si>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</si>
  <si>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</si>
  <si>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</si>
  <si>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</si>
  <si>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</si>
  <si>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</si>
  <si>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</si>
  <si>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</si>
  <si>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</si>
  <si>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</si>
  <si>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</si>
  <si>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</si>
  <si>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</si>
  <si>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</si>
  <si>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</si>
  <si>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</si>
  <si>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</si>
  <si>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</si>
  <si>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</si>
  <si>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</si>
  <si>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</si>
  <si>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</si>
  <si>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</si>
  <si>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</si>
  <si>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</si>
  <si>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</si>
  <si>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</si>
  <si>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</si>
  <si>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</si>
  <si>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</si>
  <si>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</si>
  <si>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</si>
  <si>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</si>
  <si>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</si>
  <si>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</si>
  <si>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</si>
  <si>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</si>
  <si>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</si>
  <si>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</si>
  <si>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</si>
  <si>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</si>
  <si>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</si>
  <si>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</si>
  <si>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</si>
  <si>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</si>
  <si>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</si>
  <si>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</si>
  <si>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</si>
  <si>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</si>
  <si>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</si>
  <si>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</si>
  <si>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</si>
  <si>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</si>
  <si>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</si>
  <si>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</si>
  <si>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</si>
  <si>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</si>
  <si>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</si>
  <si>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</si>
  <si>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</si>
  <si>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</si>
  <si>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</si>
  <si>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</si>
  <si>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</si>
  <si>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</si>
  <si>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</si>
  <si>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</si>
  <si>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</si>
  <si>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</si>
  <si>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</si>
  <si>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</si>
  <si>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</si>
  <si>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</si>
  <si>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</si>
  <si>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</si>
  <si>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</si>
  <si>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</si>
  <si>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</si>
  <si>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</si>
  <si>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</si>
  <si>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</si>
  <si>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</si>
  <si>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</si>
  <si>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</si>
  <si>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</si>
  <si>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</si>
  <si>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</si>
  <si>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</si>
  <si>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</si>
  <si>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</si>
  <si>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</si>
  <si>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</si>
  <si>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</si>
  <si>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</si>
  <si>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</si>
  <si>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</si>
  <si>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</si>
  <si>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</si>
  <si>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</si>
  <si>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</si>
  <si>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</si>
  <si>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</si>
  <si>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</si>
  <si>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</si>
  <si>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</si>
  <si>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</si>
  <si>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</si>
  <si>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</si>
  <si>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</si>
  <si>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</si>
  <si>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</si>
  <si>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</si>
  <si>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</si>
  <si>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</si>
  <si>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</si>
  <si>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</si>
  <si>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</si>
  <si>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</si>
  <si>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</si>
  <si>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</si>
  <si>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</si>
  <si>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</si>
  <si>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</si>
  <si>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</si>
  <si>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</si>
  <si>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</si>
  <si>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</si>
  <si>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</si>
  <si>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</si>
  <si>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</si>
  <si>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</si>
  <si>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</si>
  <si>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</si>
  <si>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</si>
  <si>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</si>
  <si>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</si>
  <si>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</si>
  <si>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</si>
  <si>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</si>
  <si>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</si>
  <si>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</si>
  <si>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</si>
  <si>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</si>
  <si>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</si>
  <si>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</si>
  <si>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</si>
  <si>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</si>
  <si>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</si>
  <si>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</si>
  <si>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</si>
  <si>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</si>
  <si>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</si>
  <si>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</si>
  <si>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</si>
  <si>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</si>
  <si>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</si>
  <si>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</si>
  <si>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</si>
  <si>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</si>
  <si>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</si>
  <si>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</si>
  <si>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</si>
  <si>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</si>
  <si>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</si>
  <si>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</si>
  <si>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</si>
  <si>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</si>
  <si>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</si>
  <si>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</si>
  <si>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</si>
  <si>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</si>
  <si>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</si>
  <si>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</si>
  <si>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</si>
  <si>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</si>
  <si>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</si>
  <si>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</si>
  <si>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</si>
  <si>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</si>
  <si>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</si>
  <si>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</si>
  <si>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</si>
  <si>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</si>
  <si>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</si>
  <si>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</si>
  <si>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</si>
  <si>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</si>
  <si>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</si>
  <si>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</si>
  <si>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</si>
  <si>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</si>
  <si>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</si>
  <si>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</si>
  <si>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</si>
  <si>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</si>
  <si>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</si>
  <si>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</si>
  <si>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</si>
  <si>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</si>
  <si>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</si>
  <si>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</si>
  <si>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</si>
  <si>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</si>
  <si>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</si>
  <si>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</si>
  <si>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</si>
  <si>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</si>
  <si>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</si>
  <si>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</si>
  <si>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</si>
  <si>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</si>
  <si>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</si>
  <si>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</si>
  <si>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</si>
  <si>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</si>
  <si>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</si>
  <si>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</si>
  <si>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</si>
  <si>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</si>
  <si>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</si>
  <si>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</si>
  <si>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</si>
  <si>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</si>
  <si>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</si>
  <si>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</si>
  <si>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</si>
  <si>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</si>
  <si>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</si>
  <si>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</si>
  <si>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</si>
  <si>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</si>
  <si>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</si>
  <si>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</si>
  <si>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</si>
  <si>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</si>
  <si>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</si>
  <si>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</si>
  <si>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</si>
  <si>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</si>
  <si>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</si>
  <si>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</si>
  <si>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</si>
  <si>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</si>
  <si>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</si>
  <si>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</si>
  <si>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</si>
  <si>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</si>
  <si>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</si>
  <si>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</si>
  <si>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</si>
  <si>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</si>
  <si>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</si>
  <si>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</si>
  <si>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</si>
  <si>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</si>
  <si>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</si>
  <si>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</si>
  <si>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</si>
  <si>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</si>
  <si>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</si>
  <si>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</si>
  <si>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</si>
  <si>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</si>
  <si>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</si>
  <si>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</si>
  <si>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</si>
  <si>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</si>
  <si>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</si>
  <si>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</si>
  <si>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</si>
  <si>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</si>
  <si>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</si>
  <si>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</si>
  <si>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</si>
  <si>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</si>
  <si>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</si>
  <si>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</si>
  <si>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</si>
  <si>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</si>
  <si>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</si>
  <si>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</si>
  <si>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</si>
  <si>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</si>
  <si>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</si>
  <si>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</si>
  <si>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</si>
  <si>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</si>
  <si>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</si>
  <si>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</si>
  <si>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</si>
  <si>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</si>
  <si>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</si>
  <si>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</si>
  <si>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</si>
  <si>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</si>
  <si>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</si>
  <si>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</si>
  <si>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</si>
  <si>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</si>
  <si>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</si>
  <si>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</si>
  <si>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</si>
  <si>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</si>
  <si>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</si>
  <si>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</si>
  <si>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</si>
  <si>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</si>
  <si>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</si>
  <si>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</si>
  <si>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</si>
  <si>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</si>
  <si>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</si>
  <si>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</si>
  <si>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</si>
  <si>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</si>
  <si>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</si>
  <si>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</si>
  <si>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</si>
  <si>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</si>
  <si>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</si>
  <si>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</si>
  <si>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</si>
  <si>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</si>
  <si>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</si>
  <si>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</si>
  <si>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</si>
  <si>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</si>
  <si>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</si>
  <si>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</si>
  <si>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</si>
  <si>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</si>
  <si>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</si>
  <si>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</si>
  <si>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</si>
  <si>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</si>
  <si>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</si>
  <si>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</si>
  <si>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</si>
  <si>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</si>
  <si>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</si>
  <si>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</si>
  <si>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</si>
  <si>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</si>
  <si>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</si>
  <si>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</si>
  <si>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</si>
  <si>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</si>
  <si>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</si>
  <si>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</si>
  <si>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</si>
  <si>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</si>
  <si>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</si>
  <si>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</si>
  <si>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</si>
  <si>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</si>
  <si>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</si>
  <si>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</si>
  <si>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</si>
  <si>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</si>
  <si>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</si>
  <si>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</si>
  <si>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</si>
  <si>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</si>
  <si>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</si>
  <si>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</si>
  <si>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</si>
  <si>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</si>
  <si>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</si>
  <si>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</si>
  <si>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</si>
  <si>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</si>
  <si>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</si>
  <si>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</si>
  <si>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</si>
  <si>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</si>
  <si>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</si>
  <si>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</si>
  <si>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</si>
  <si>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</si>
  <si>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</si>
  <si>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</si>
  <si>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</si>
  <si>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</si>
  <si>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</si>
  <si>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</si>
  <si>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</si>
  <si>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</si>
  <si>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</si>
  <si>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</si>
  <si>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</si>
  <si>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</si>
  <si>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</si>
  <si>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</si>
  <si>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</si>
  <si>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</si>
  <si>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</si>
  <si>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</si>
  <si>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</si>
  <si>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</si>
  <si>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</si>
  <si>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</si>
  <si>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</si>
  <si>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</si>
  <si>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</si>
  <si>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</si>
  <si>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</si>
  <si>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</si>
  <si>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</si>
  <si>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</si>
  <si>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</si>
  <si>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</si>
  <si>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</si>
  <si>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</si>
  <si>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</si>
  <si>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</si>
  <si>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</si>
  <si>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</si>
  <si>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</si>
  <si>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</si>
  <si>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</si>
  <si>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</si>
  <si>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</si>
  <si>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</si>
  <si>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</si>
  <si>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</si>
  <si>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</si>
  <si>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</si>
  <si>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</si>
  <si>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</si>
  <si>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</si>
  <si>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</si>
  <si>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</si>
  <si>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</si>
  <si>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</si>
  <si>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</si>
  <si>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</si>
  <si>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</si>
  <si>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</si>
  <si>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</si>
  <si>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</si>
  <si>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</si>
  <si>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</si>
  <si>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</si>
  <si>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</si>
  <si>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</si>
  <si>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</si>
  <si>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</si>
  <si>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</si>
  <si>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</si>
  <si>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</si>
  <si>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</si>
  <si>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</si>
  <si>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</si>
  <si>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</si>
  <si>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</si>
  <si>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</si>
  <si>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</si>
  <si>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</si>
  <si>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</si>
  <si>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</si>
  <si>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</si>
  <si>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</si>
  <si>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</si>
  <si>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</si>
  <si>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</si>
  <si>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</si>
  <si>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</si>
  <si>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</si>
  <si>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</si>
  <si>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</si>
  <si>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</si>
  <si>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</si>
  <si>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</si>
  <si>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</si>
  <si>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</si>
  <si>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</si>
  <si>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</si>
  <si>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</si>
  <si>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</si>
  <si>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</si>
  <si>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</si>
  <si>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</si>
  <si>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</si>
  <si>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</si>
  <si>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</si>
  <si>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</si>
  <si>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</si>
  <si>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</si>
  <si>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</si>
  <si>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</si>
  <si>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</si>
  <si>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</si>
  <si>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</si>
  <si>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</si>
  <si>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</si>
  <si>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</si>
  <si>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</si>
  <si>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</si>
  <si>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</si>
  <si>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</si>
  <si>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</si>
  <si>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</si>
  <si>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</si>
  <si>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</si>
  <si>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</si>
  <si>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</si>
  <si>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</si>
  <si>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</si>
  <si>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</si>
  <si>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</si>
  <si>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</si>
  <si>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</si>
  <si>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</si>
  <si>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</si>
  <si>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</si>
  <si>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</si>
  <si>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</si>
  <si>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</si>
  <si>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</si>
  <si>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</si>
  <si>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</si>
  <si>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</si>
  <si>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</si>
  <si>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</si>
  <si>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</si>
  <si>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</si>
  <si>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</si>
  <si>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</si>
  <si>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</si>
  <si>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</si>
  <si>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</si>
  <si>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</si>
  <si>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</si>
  <si>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</si>
  <si>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</si>
  <si>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</si>
  <si>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</si>
  <si>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</si>
  <si>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</si>
  <si>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</si>
  <si>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</si>
  <si>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</si>
  <si>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</si>
  <si>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</si>
  <si>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</si>
  <si>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</si>
  <si>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</si>
  <si>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</si>
  <si>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</si>
  <si>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</si>
  <si>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</si>
  <si>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</si>
  <si>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</si>
  <si>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</si>
  <si>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</si>
  <si>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</si>
  <si>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</si>
  <si>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</si>
  <si>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</si>
  <si>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</si>
  <si>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</si>
  <si>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</si>
  <si>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</si>
  <si>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</si>
  <si>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</si>
  <si>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</si>
  <si>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</si>
  <si>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</si>
  <si>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</si>
  <si>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</si>
  <si>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</si>
  <si>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</si>
  <si>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</si>
  <si>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</si>
  <si>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</si>
  <si>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</si>
  <si>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</si>
  <si>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</si>
  <si>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</si>
  <si>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</si>
  <si>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</si>
  <si>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</si>
  <si>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</si>
  <si>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</si>
  <si>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</si>
  <si>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</si>
  <si>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</si>
  <si>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</si>
  <si>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</si>
  <si>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</si>
  <si>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</si>
  <si>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</si>
  <si>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</si>
  <si>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</si>
  <si>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</si>
  <si>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</si>
  <si>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</si>
  <si>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</si>
  <si>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</si>
  <si>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</si>
  <si>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</si>
  <si>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</si>
  <si>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</si>
  <si>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</si>
  <si>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</si>
  <si>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</si>
  <si>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</si>
  <si>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</si>
  <si>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</si>
  <si>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</si>
  <si>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</si>
  <si>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</si>
  <si>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</si>
  <si>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</si>
  <si>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</si>
  <si>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</si>
  <si>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</si>
  <si>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</si>
  <si>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</si>
  <si>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</si>
  <si>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</si>
  <si>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</si>
  <si>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</si>
  <si>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</si>
  <si>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</si>
  <si>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</si>
  <si>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</si>
  <si>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</si>
  <si>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</si>
  <si>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</si>
  <si>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</si>
  <si>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</si>
  <si>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</si>
  <si>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</si>
  <si>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</si>
  <si>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</si>
  <si>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</si>
  <si>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</si>
  <si>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</si>
  <si>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</si>
  <si>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</si>
  <si>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</si>
  <si>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</si>
  <si>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</si>
  <si>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</si>
  <si>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</si>
  <si>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</si>
  <si>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</si>
  <si>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</si>
  <si>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</si>
  <si>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</si>
  <si>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</si>
  <si>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</si>
  <si>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</si>
  <si>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</si>
  <si>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</si>
  <si>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</si>
  <si>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</si>
  <si>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</si>
  <si>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</si>
  <si>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</si>
  <si>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</si>
  <si>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</si>
  <si>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</si>
  <si>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</si>
  <si>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</si>
  <si>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</si>
  <si>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</si>
  <si>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</si>
  <si>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</si>
  <si>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</si>
  <si>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</si>
  <si>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</si>
  <si>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</si>
  <si>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</si>
  <si>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</si>
  <si>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</si>
  <si>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</si>
  <si>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</si>
  <si>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</si>
  <si>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</si>
  <si>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</si>
  <si>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</si>
  <si>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</si>
  <si>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</si>
  <si>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</si>
  <si>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</si>
  <si>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</si>
  <si>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</si>
  <si>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</si>
  <si>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</si>
  <si>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</si>
  <si>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</si>
  <si>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</si>
  <si>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</si>
  <si>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</si>
  <si>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</si>
  <si>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</si>
  <si>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</si>
  <si>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</si>
  <si>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</si>
  <si>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</si>
  <si>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</si>
  <si>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</si>
  <si>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</si>
  <si>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</si>
  <si>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</si>
  <si>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</si>
  <si>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</si>
  <si>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</si>
  <si>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</si>
  <si>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</si>
  <si>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</si>
  <si>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</si>
  <si>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</si>
  <si>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</si>
  <si>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</si>
  <si>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</si>
  <si>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</si>
  <si>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</si>
  <si>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</si>
  <si>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</si>
  <si>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</si>
  <si>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</si>
  <si>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</si>
  <si>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</si>
  <si>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</si>
  <si>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</si>
  <si>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</si>
  <si>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</si>
  <si>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</si>
  <si>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</si>
  <si>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</si>
  <si>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</si>
  <si>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</si>
  <si>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</si>
  <si>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</si>
  <si>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</si>
  <si>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</si>
  <si>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</si>
  <si>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</si>
  <si>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</si>
  <si>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</si>
  <si>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</si>
  <si>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</si>
  <si>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</si>
  <si>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</si>
  <si>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</si>
  <si>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</si>
  <si>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</si>
  <si>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</si>
  <si>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</si>
  <si>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</si>
  <si>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</si>
  <si>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</si>
  <si>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</si>
  <si>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</si>
  <si>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</si>
  <si>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</si>
  <si>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</si>
  <si>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</si>
  <si>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</si>
  <si>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</si>
  <si>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</si>
  <si>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</si>
  <si>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</si>
  <si>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</si>
  <si>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</si>
  <si>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</si>
  <si>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</si>
  <si>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</si>
  <si>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</si>
  <si>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</si>
  <si>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</si>
  <si>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</si>
  <si>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</si>
  <si>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</si>
  <si>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</si>
  <si>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</si>
  <si>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</si>
  <si>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</si>
  <si>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</si>
  <si>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</si>
  <si>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</si>
  <si>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</si>
  <si>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</si>
  <si>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</si>
  <si>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</si>
  <si>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</si>
  <si>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</si>
  <si>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</si>
  <si>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</si>
  <si>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</si>
  <si>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</si>
  <si>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</si>
  <si>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</si>
  <si>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</si>
  <si>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</si>
  <si>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</si>
  <si>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</si>
  <si>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</si>
  <si>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</si>
  <si>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</si>
  <si>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</si>
  <si>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</si>
  <si>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</si>
  <si>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</si>
  <si>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</si>
  <si>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</si>
  <si>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</si>
  <si>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</si>
  <si>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</si>
  <si>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</si>
  <si>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</si>
  <si>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</si>
  <si>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</si>
  <si>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</si>
  <si>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</si>
  <si>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</si>
  <si>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</si>
  <si>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</si>
  <si>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</si>
  <si>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</si>
  <si>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</si>
  <si>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</si>
  <si>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</si>
  <si>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</si>
  <si>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</si>
  <si>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</si>
  <si>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</si>
  <si>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</si>
  <si>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</si>
  <si>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</si>
  <si>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</si>
  <si>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</si>
  <si>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</si>
  <si>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</si>
  <si>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</si>
  <si>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</si>
  <si>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</si>
  <si>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</si>
  <si>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</si>
  <si>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</si>
  <si>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</si>
  <si>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</si>
  <si>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</si>
  <si>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</si>
  <si>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</si>
  <si>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</si>
  <si>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</si>
  <si>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</si>
  <si>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</si>
  <si>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</si>
  <si>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</si>
  <si>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</si>
  <si>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</si>
  <si>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</si>
  <si>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</si>
  <si>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</si>
  <si>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</si>
  <si>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</si>
  <si>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</si>
  <si>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</si>
  <si>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</si>
  <si>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</si>
  <si>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</si>
  <si>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</si>
  <si>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</si>
  <si>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</si>
  <si>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</si>
  <si>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</si>
  <si>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</si>
  <si>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</si>
  <si>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</si>
  <si>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</si>
  <si>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</si>
  <si>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</si>
  <si>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</si>
  <si>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</si>
  <si>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</si>
  <si>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</si>
  <si>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</si>
  <si>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</si>
  <si>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</si>
  <si>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</si>
  <si>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</si>
  <si>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</si>
  <si>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</si>
  <si>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</si>
  <si>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</si>
  <si>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</si>
  <si>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</si>
  <si>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</si>
  <si>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</si>
  <si>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</si>
  <si>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</si>
  <si>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</si>
  <si>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</si>
  <si>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</si>
  <si>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</si>
  <si>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</si>
  <si>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</si>
  <si>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</si>
  <si>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</si>
  <si>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</si>
  <si>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</si>
  <si>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</si>
  <si>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</si>
  <si>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</si>
  <si>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</si>
  <si>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</si>
  <si>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</si>
  <si>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</si>
  <si>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</si>
  <si>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</si>
  <si>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</si>
  <si>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</si>
  <si>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</si>
  <si>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</si>
  <si>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</si>
  <si>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</si>
  <si>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</si>
  <si>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</si>
  <si>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</si>
  <si>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</si>
  <si>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</si>
  <si>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</si>
  <si>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</si>
  <si>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</si>
  <si>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</si>
  <si>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</si>
  <si>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</si>
  <si>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</si>
  <si>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</si>
  <si>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</si>
  <si>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</si>
  <si>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</si>
  <si>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</si>
  <si>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</si>
  <si>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</si>
  <si>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</si>
  <si>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</si>
  <si>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</si>
  <si>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</si>
  <si>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</si>
  <si>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</si>
  <si>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</si>
  <si>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</si>
  <si>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</si>
  <si>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</si>
  <si>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</si>
  <si>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</si>
  <si>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</si>
  <si>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</si>
  <si>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</si>
  <si>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</si>
  <si>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</si>
  <si>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</si>
  <si>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</si>
  <si>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</si>
  <si>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</si>
  <si>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</si>
  <si>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</si>
  <si>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</si>
  <si>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</si>
  <si>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</si>
  <si>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</si>
  <si>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</si>
  <si>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</si>
  <si>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</si>
  <si>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</si>
  <si>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</si>
  <si>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</si>
  <si>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</si>
  <si>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</si>
  <si>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</si>
  <si>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</si>
  <si>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</si>
  <si>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</si>
  <si>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</si>
  <si>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</si>
  <si>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</si>
  <si>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</si>
  <si>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</si>
  <si>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</si>
  <si>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</si>
  <si>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</si>
  <si>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</si>
  <si>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</si>
  <si>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</si>
  <si>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</si>
  <si>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</si>
  <si>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</si>
  <si>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</si>
  <si>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</si>
  <si>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</si>
  <si>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</si>
  <si>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</si>
  <si>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</si>
  <si>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</si>
  <si>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</si>
  <si>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</si>
  <si>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</si>
  <si>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</si>
  <si>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</si>
  <si>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</si>
  <si>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</si>
  <si>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</si>
  <si>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</si>
  <si>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</si>
  <si>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</si>
  <si>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</si>
  <si>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</si>
  <si>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</si>
  <si>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</si>
  <si>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</si>
  <si>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</si>
  <si>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</si>
  <si>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</si>
  <si>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</si>
  <si>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</si>
  <si>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</si>
  <si>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</si>
  <si>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</si>
  <si>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</si>
  <si>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</si>
  <si>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</si>
  <si>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</si>
  <si>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</si>
  <si>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</si>
  <si>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</si>
  <si>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</si>
  <si>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</si>
  <si>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</si>
  <si>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</si>
  <si>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</si>
  <si>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</si>
  <si>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</si>
  <si>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</si>
  <si>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</si>
  <si>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</si>
  <si>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</si>
  <si>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</si>
  <si>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</si>
  <si>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</si>
  <si>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</si>
  <si>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</si>
  <si>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</si>
  <si>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</si>
  <si>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</si>
  <si>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</si>
  <si>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</si>
  <si>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</si>
  <si>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</si>
  <si>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</si>
  <si>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</si>
  <si>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</si>
  <si>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</si>
  <si>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</si>
  <si>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</si>
  <si>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</si>
  <si>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</si>
  <si>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</si>
  <si>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</si>
  <si>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</si>
  <si>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</si>
  <si>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</si>
  <si>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</si>
  <si>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</si>
  <si>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</si>
  <si>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</si>
  <si>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</si>
  <si>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</si>
  <si>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</si>
  <si>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</si>
  <si>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</si>
  <si>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</si>
  <si>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</si>
  <si>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</si>
  <si>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</si>
  <si>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</si>
  <si>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</si>
  <si>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</si>
  <si>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</si>
  <si>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</si>
  <si>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</si>
  <si>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</si>
  <si>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</si>
  <si>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</si>
  <si>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</si>
  <si>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</si>
  <si>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</si>
  <si>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</si>
  <si>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</si>
  <si>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</si>
  <si>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</si>
  <si>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</si>
  <si>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</si>
  <si>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</si>
  <si>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</si>
  <si>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</si>
  <si>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</si>
  <si>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</si>
  <si>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</si>
  <si>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</si>
  <si>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</si>
  <si>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</si>
  <si>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</si>
  <si>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</si>
  <si>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</si>
  <si>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</si>
  <si>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</si>
  <si>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</si>
  <si>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</si>
  <si>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</si>
  <si>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</si>
  <si>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</si>
  <si>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</si>
  <si>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</si>
  <si>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</si>
  <si>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</si>
  <si>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</si>
  <si>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</si>
  <si>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</si>
  <si>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</si>
  <si>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</si>
  <si>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</si>
  <si>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</si>
  <si>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</si>
  <si>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</si>
  <si>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</si>
  <si>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</si>
  <si>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</si>
  <si>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</si>
  <si>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</si>
  <si>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</si>
  <si>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</si>
  <si>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</si>
  <si>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</si>
  <si>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</si>
  <si>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</si>
  <si>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</si>
  <si>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</si>
  <si>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</si>
  <si>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</si>
  <si>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</si>
  <si>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</si>
  <si>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</si>
  <si>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</si>
  <si>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</si>
  <si>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</si>
  <si>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</si>
  <si>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</si>
  <si>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</si>
  <si>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</si>
  <si>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</si>
  <si>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</si>
  <si>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</si>
  <si>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</si>
  <si>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</si>
  <si>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</si>
  <si>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</si>
  <si>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</si>
  <si>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</si>
  <si>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</si>
  <si>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</si>
  <si>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</si>
  <si>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</si>
  <si>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</si>
  <si>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</si>
  <si>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</si>
  <si>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</si>
  <si>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</si>
  <si>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</si>
  <si>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</si>
  <si>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</si>
  <si>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</si>
  <si>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</si>
  <si>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</si>
  <si>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</si>
  <si>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</si>
  <si>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</si>
  <si>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</si>
  <si>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</si>
  <si>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</si>
  <si>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</si>
  <si>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</si>
  <si>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</si>
  <si>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</si>
  <si>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</si>
  <si>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</si>
  <si>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</si>
  <si>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</si>
  <si>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</si>
  <si>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</si>
  <si>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</si>
  <si>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</si>
  <si>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</si>
  <si>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</si>
  <si>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</si>
  <si>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</si>
  <si>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</si>
  <si>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</si>
  <si>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</si>
  <si>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</si>
  <si>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</si>
  <si>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</si>
  <si>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</si>
  <si>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</si>
  <si>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</si>
  <si>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</si>
  <si>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</si>
  <si>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</si>
  <si>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</si>
  <si>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</si>
  <si>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</si>
  <si>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</si>
  <si>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</si>
  <si>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</si>
  <si>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</si>
  <si>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</si>
  <si>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</si>
  <si>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</si>
  <si>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</si>
  <si>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</si>
  <si>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</si>
  <si>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</si>
  <si>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</si>
  <si>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</si>
  <si>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</si>
  <si>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</si>
  <si>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</si>
  <si>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</si>
  <si>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</si>
  <si>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</si>
  <si>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</si>
  <si>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</si>
  <si>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</si>
  <si>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</si>
  <si>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</si>
  <si>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</si>
  <si>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</si>
  <si>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</si>
  <si>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</si>
  <si>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</si>
  <si>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</si>
  <si>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</si>
  <si>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</si>
  <si>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</si>
  <si>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</si>
  <si>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</si>
  <si>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</si>
  <si>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</si>
  <si>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</si>
  <si>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</si>
  <si>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</si>
  <si>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</si>
  <si>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</si>
  <si>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</si>
  <si>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</si>
  <si>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</si>
  <si>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</si>
  <si>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</si>
  <si>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</si>
  <si>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</si>
  <si>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</si>
  <si>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</si>
  <si>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</si>
  <si>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</si>
  <si>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</si>
  <si>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</si>
  <si>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</si>
  <si>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</si>
  <si>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</si>
  <si>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</si>
  <si>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</si>
  <si>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</si>
  <si>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</si>
  <si>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</si>
  <si>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</si>
  <si>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</si>
  <si>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</si>
  <si>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</si>
  <si>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</si>
  <si>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</si>
  <si>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</si>
  <si>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</si>
  <si>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</si>
  <si>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</si>
  <si>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</si>
  <si>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</si>
  <si>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</si>
  <si>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</si>
  <si>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</si>
  <si>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</si>
  <si>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</si>
  <si>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</si>
  <si>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</si>
  <si>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</si>
  <si>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</si>
  <si>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</si>
  <si>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</si>
  <si>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</si>
  <si>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</si>
  <si>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</si>
  <si>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</si>
  <si>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</si>
  <si>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</si>
  <si>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</si>
  <si>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</si>
  <si>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</si>
  <si>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</si>
  <si>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</si>
  <si>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</si>
  <si>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</si>
  <si>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</si>
  <si>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</si>
  <si>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</si>
  <si>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</si>
  <si>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</si>
  <si>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</si>
  <si>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</si>
  <si>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</si>
  <si>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</si>
  <si>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</si>
  <si>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</si>
  <si>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</si>
  <si>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</si>
  <si>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</si>
  <si>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</si>
  <si>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</si>
  <si>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</si>
  <si>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</si>
  <si>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</si>
  <si>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</si>
  <si>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</si>
  <si>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</si>
  <si>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</si>
  <si>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</si>
  <si>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</si>
  <si>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</si>
  <si>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</si>
  <si>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</si>
  <si>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</si>
  <si>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</si>
  <si>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</si>
  <si>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</si>
  <si>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</si>
  <si>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</si>
  <si>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</si>
  <si>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</si>
  <si>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</si>
  <si>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</si>
  <si>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</si>
  <si>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</si>
  <si>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</si>
  <si>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</si>
  <si>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</si>
  <si>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</si>
  <si>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</si>
  <si>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</si>
  <si>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</si>
  <si>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</si>
  <si>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</si>
  <si>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</si>
  <si>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</si>
  <si>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</si>
  <si>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</si>
  <si>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</si>
  <si>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</si>
  <si>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</si>
  <si>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</si>
  <si>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</si>
  <si>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</si>
  <si>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</si>
  <si>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</si>
  <si>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</si>
  <si>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</si>
  <si>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</si>
  <si>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</si>
  <si>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</si>
  <si>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</si>
  <si>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</si>
  <si>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</si>
  <si>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</si>
  <si>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</si>
  <si>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</si>
  <si>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</si>
  <si>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</si>
  <si>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</si>
  <si>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</si>
  <si>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</si>
  <si>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</si>
  <si>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</si>
  <si>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</si>
  <si>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</si>
  <si>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</si>
  <si>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</si>
  <si>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</si>
  <si>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</si>
  <si>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</si>
  <si>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</si>
  <si>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</si>
  <si>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</si>
  <si>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</si>
  <si>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</si>
  <si>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</si>
  <si>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</si>
  <si>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</si>
  <si>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</si>
  <si>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</si>
  <si>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</si>
  <si>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</si>
  <si>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</si>
  <si>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</si>
  <si>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</si>
  <si>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</si>
  <si>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</si>
  <si>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</si>
  <si>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</si>
  <si>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</si>
  <si>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</si>
  <si>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</si>
  <si>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</si>
  <si>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</si>
  <si>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</si>
  <si>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</si>
  <si>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</si>
  <si>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</si>
  <si>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</si>
  <si>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</si>
  <si>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</si>
  <si>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</si>
  <si>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</si>
  <si>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</si>
  <si>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</si>
  <si>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</si>
  <si>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</si>
  <si>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</si>
  <si>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</si>
  <si>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</si>
  <si>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</si>
  <si>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</si>
  <si>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</si>
  <si>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</si>
  <si>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</si>
  <si>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</si>
  <si>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</si>
  <si>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</si>
  <si>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</si>
  <si>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</si>
  <si>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</si>
  <si>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</si>
  <si>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</si>
  <si>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</si>
  <si>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</si>
  <si>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</si>
  <si>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</si>
  <si>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</si>
  <si>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</si>
  <si>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</si>
  <si>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</si>
  <si>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</si>
  <si>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</si>
  <si>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</si>
  <si>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</si>
  <si>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</si>
  <si>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</si>
  <si>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</si>
  <si>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</si>
  <si>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</si>
  <si>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</si>
  <si>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</si>
  <si>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</si>
  <si>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</si>
  <si>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</si>
  <si>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</si>
  <si>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</si>
  <si>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</si>
  <si>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</si>
  <si>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</si>
  <si>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</si>
  <si>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</si>
  <si>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</si>
  <si>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</si>
  <si>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</si>
  <si>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</si>
  <si>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</si>
  <si>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</si>
  <si>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</si>
  <si>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</si>
  <si>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</si>
  <si>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</si>
  <si>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</si>
  <si>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</si>
  <si>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</si>
  <si>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</si>
  <si>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</si>
  <si>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</si>
  <si>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</si>
  <si>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</si>
  <si>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</si>
  <si>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</si>
  <si>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</si>
  <si>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</si>
  <si>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</si>
  <si>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</si>
  <si>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</si>
  <si>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</si>
  <si>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</si>
  <si>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</si>
  <si>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</si>
  <si>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</si>
  <si>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</si>
  <si>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</si>
  <si>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</si>
  <si>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</si>
  <si>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</si>
  <si>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</si>
  <si>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</si>
  <si>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</si>
  <si>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</si>
  <si>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</si>
  <si>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</si>
  <si>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</si>
  <si>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</si>
  <si>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</si>
  <si>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</si>
  <si>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</si>
  <si>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</si>
  <si>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</si>
  <si>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</si>
  <si>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</si>
  <si>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</si>
  <si>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</si>
  <si>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</si>
  <si>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</si>
  <si>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</si>
  <si>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</si>
  <si>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</si>
  <si>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</si>
  <si>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</si>
  <si>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</si>
  <si>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</si>
  <si>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</si>
  <si>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</si>
  <si>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</si>
  <si>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</si>
  <si>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</si>
  <si>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</si>
  <si>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</si>
  <si>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</si>
  <si>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</si>
  <si>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</si>
  <si>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</si>
  <si>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</si>
  <si>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</si>
  <si>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</si>
  <si>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</si>
  <si>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</si>
  <si>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</si>
  <si>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</si>
  <si>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</si>
  <si>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</si>
  <si>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</si>
  <si>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</si>
  <si>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</si>
  <si>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</si>
  <si>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</si>
  <si>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</si>
  <si>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</si>
  <si>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</si>
  <si>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</si>
  <si>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</si>
  <si>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</si>
  <si>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</si>
  <si>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</si>
  <si>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</si>
  <si>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</si>
  <si>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</si>
  <si>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</si>
  <si>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</si>
  <si>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</si>
  <si>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</si>
  <si>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</si>
  <si>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</si>
  <si>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</si>
  <si>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</si>
  <si>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</si>
  <si>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</si>
  <si>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</si>
  <si>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</si>
  <si>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</si>
  <si>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</si>
  <si>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</si>
  <si>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</si>
  <si>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</si>
  <si>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</si>
  <si>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</si>
  <si>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</si>
  <si>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</si>
  <si>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</si>
  <si>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</si>
  <si>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</si>
  <si>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</si>
  <si>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</si>
  <si>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</si>
  <si>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</si>
  <si>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</si>
  <si>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</si>
  <si>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</si>
  <si>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</si>
  <si>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</si>
  <si>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</si>
  <si>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</si>
  <si>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</si>
  <si>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</si>
  <si>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</si>
  <si>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</si>
  <si>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</si>
  <si>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</si>
  <si>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</si>
  <si>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</si>
  <si>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</si>
  <si>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</si>
  <si>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</si>
  <si>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</si>
  <si>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</si>
  <si>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</si>
  <si>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</si>
  <si>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</si>
  <si>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</si>
  <si>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</si>
  <si>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</si>
  <si>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</si>
  <si>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</si>
  <si>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</si>
  <si>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</si>
  <si>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</si>
  <si>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</si>
  <si>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</si>
  <si>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</si>
  <si>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</si>
  <si>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</si>
  <si>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</si>
  <si>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</si>
  <si>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</si>
  <si>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</si>
  <si>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</si>
  <si>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</si>
  <si>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</si>
  <si>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</si>
  <si>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</si>
  <si>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</si>
  <si>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</si>
  <si>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</si>
  <si>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</si>
  <si>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</si>
  <si>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</si>
  <si>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</si>
  <si>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</si>
  <si>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</si>
  <si>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</si>
  <si>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</si>
  <si>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</si>
  <si>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</si>
  <si>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</si>
  <si>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</si>
  <si>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</si>
  <si>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</si>
  <si>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</si>
  <si>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</si>
  <si>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</si>
  <si>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</si>
  <si>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</si>
  <si>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</si>
  <si>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</si>
  <si>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</si>
  <si>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</si>
  <si>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</si>
  <si>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</si>
  <si>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</si>
  <si>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</si>
  <si>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</si>
  <si>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</si>
  <si>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</si>
  <si>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</si>
  <si>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</si>
  <si>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</si>
  <si>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</si>
  <si>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</si>
  <si>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</si>
  <si>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</si>
  <si>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</si>
  <si>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</si>
  <si>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</si>
  <si>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</si>
  <si>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</si>
  <si>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</si>
  <si>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</si>
  <si>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</si>
  <si>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</si>
  <si>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</si>
  <si>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</si>
  <si>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</si>
  <si>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</si>
  <si>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</si>
  <si>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</si>
  <si>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</si>
  <si>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</si>
  <si>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</si>
  <si>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</si>
  <si>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</si>
  <si>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</si>
  <si>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</si>
  <si>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</si>
  <si>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</si>
  <si>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</si>
  <si>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</si>
  <si>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</si>
  <si>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</si>
  <si>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</si>
  <si>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</si>
  <si>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</si>
  <si>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</si>
  <si>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</si>
  <si>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</si>
  <si>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</si>
  <si>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</si>
  <si>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</si>
  <si>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</si>
  <si>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</si>
  <si>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</si>
  <si>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</si>
  <si>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</si>
  <si>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</si>
  <si>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</si>
  <si>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</si>
  <si>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</si>
  <si>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</si>
  <si>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</si>
  <si>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</si>
  <si>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</si>
  <si>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</si>
  <si>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</si>
  <si>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</si>
  <si>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</si>
  <si>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</si>
  <si>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</si>
  <si>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</si>
  <si>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</si>
  <si>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</si>
  <si>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</si>
  <si>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</si>
  <si>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</si>
  <si>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</si>
  <si>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</si>
  <si>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</si>
  <si>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</si>
  <si>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</si>
  <si>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</si>
  <si>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</si>
  <si>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</si>
  <si>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</si>
  <si>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</si>
  <si>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</si>
  <si>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</si>
  <si>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</si>
  <si>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</si>
  <si>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</si>
  <si>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</si>
  <si>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</si>
  <si>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</si>
  <si>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</si>
  <si>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</si>
  <si>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</si>
  <si>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</si>
  <si>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</si>
  <si>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</si>
  <si>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</si>
  <si>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</si>
  <si>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</si>
  <si>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</si>
  <si>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</si>
  <si>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</si>
  <si>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</si>
  <si>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</si>
  <si>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</si>
  <si>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</si>
  <si>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</si>
  <si>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</si>
  <si>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</si>
  <si>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</si>
  <si>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</si>
  <si>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</si>
  <si>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</si>
  <si>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</si>
  <si>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</si>
  <si>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</si>
  <si>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</si>
  <si>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</si>
  <si>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</si>
  <si>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</si>
  <si>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</si>
  <si>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</si>
  <si>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</si>
  <si>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</si>
  <si>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</si>
  <si>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</si>
  <si>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</si>
  <si>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</si>
  <si>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</si>
  <si>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</si>
  <si>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</si>
  <si>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</si>
  <si>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</si>
  <si>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</si>
  <si>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</si>
  <si>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</si>
  <si>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</si>
  <si>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</si>
  <si>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</si>
  <si>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</si>
  <si>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</si>
  <si>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</si>
  <si>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</si>
  <si>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</si>
  <si>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</si>
  <si>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</si>
  <si>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</si>
  <si>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</si>
  <si>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</si>
  <si>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</si>
  <si>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</si>
  <si>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</si>
  <si>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</si>
  <si>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</si>
  <si>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</si>
  <si>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</si>
  <si>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</si>
  <si>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</si>
  <si>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</si>
  <si>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</si>
  <si>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</si>
  <si>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</si>
  <si>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</si>
  <si>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</si>
  <si>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</si>
  <si>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</si>
  <si>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</si>
  <si>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</si>
  <si>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</si>
  <si>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</si>
  <si>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</si>
  <si>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</si>
  <si>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</si>
  <si>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</si>
  <si>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</si>
  <si>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</si>
  <si>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</si>
  <si>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</si>
  <si>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</si>
  <si>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</si>
  <si>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</si>
  <si>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</si>
  <si>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</si>
  <si>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</si>
  <si>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</si>
  <si>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</si>
  <si>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</si>
  <si>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</si>
  <si>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</si>
  <si>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</si>
  <si>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</si>
  <si>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</si>
  <si>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</si>
  <si>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</si>
  <si>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</si>
  <si>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</si>
  <si>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</si>
  <si>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</si>
  <si>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</si>
  <si>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</si>
  <si>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</si>
  <si>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</si>
  <si>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</si>
  <si>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</si>
  <si>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</si>
  <si>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</si>
  <si>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</si>
  <si>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</si>
  <si>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</si>
  <si>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</si>
  <si>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</si>
  <si>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</si>
  <si>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</si>
  <si>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</si>
  <si>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</si>
  <si>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</si>
  <si>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</si>
  <si>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</si>
  <si>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</si>
  <si>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</si>
  <si>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</si>
  <si>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</si>
  <si>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</si>
  <si>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</si>
  <si>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</si>
  <si>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</si>
  <si>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</si>
  <si>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</si>
  <si>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</si>
  <si>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</si>
  <si>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</si>
  <si>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</si>
  <si>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</si>
  <si>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</si>
  <si>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</si>
  <si>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</si>
  <si>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</si>
  <si>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</si>
  <si>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</si>
  <si>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</si>
  <si>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</si>
  <si>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</si>
  <si>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</si>
  <si>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</si>
  <si>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</si>
  <si>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</si>
  <si>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</si>
  <si>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</si>
  <si>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</si>
  <si>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</si>
  <si>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</si>
  <si>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</si>
  <si>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</si>
  <si>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</si>
  <si>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</si>
  <si>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</si>
  <si>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</si>
  <si>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</si>
  <si>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</si>
  <si>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</si>
  <si>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</si>
  <si>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</si>
  <si>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</si>
  <si>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</si>
  <si>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</si>
  <si>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</si>
  <si>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</si>
  <si>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</si>
  <si>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</si>
  <si>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</si>
  <si>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</si>
  <si>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</si>
  <si>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</si>
  <si>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</si>
  <si>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</si>
  <si>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</si>
  <si>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</si>
  <si>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</si>
  <si>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</si>
  <si>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</si>
  <si>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</si>
  <si>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</si>
  <si>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</si>
  <si>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</si>
  <si>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</si>
  <si>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</si>
  <si>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</si>
  <si>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</si>
  <si>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</si>
  <si>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</si>
  <si>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</si>
  <si>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</si>
  <si>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</si>
  <si>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</si>
  <si>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</si>
  <si>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</si>
  <si>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</si>
  <si>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</si>
  <si>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</si>
  <si>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</si>
  <si>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</si>
  <si>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</si>
  <si>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</si>
  <si>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</si>
  <si>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</si>
  <si>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</si>
  <si>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</si>
  <si>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</si>
  <si>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</si>
  <si>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</si>
  <si>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</si>
  <si>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</si>
  <si>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</si>
  <si>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</si>
  <si>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</si>
  <si>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</si>
  <si>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</si>
  <si>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</si>
  <si>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</si>
  <si>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</si>
  <si>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</si>
  <si>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</si>
  <si>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</si>
  <si>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</si>
  <si>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</si>
  <si>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</si>
  <si>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</si>
  <si>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</si>
  <si>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</si>
  <si>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</si>
  <si>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</si>
  <si>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</si>
  <si>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</si>
  <si>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</si>
  <si>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</si>
  <si>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</si>
  <si>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</si>
  <si>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</si>
  <si>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</si>
  <si>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</si>
  <si>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</si>
  <si>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</si>
  <si>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</si>
  <si>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</si>
  <si>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</si>
  <si>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</si>
  <si>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</si>
  <si>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</si>
  <si>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</si>
  <si>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</si>
  <si>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</si>
  <si>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</si>
  <si>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</si>
  <si>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</si>
  <si>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</si>
  <si>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</si>
  <si>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</si>
  <si>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</si>
  <si>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</si>
  <si>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</si>
  <si>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</si>
  <si>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</si>
  <si>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</si>
  <si>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</si>
  <si>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</si>
  <si>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</si>
  <si>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</si>
  <si>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</si>
  <si>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</si>
  <si>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</si>
  <si>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</si>
  <si>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</si>
  <si>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</si>
  <si>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</si>
  <si>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</si>
  <si>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</si>
  <si>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</si>
  <si>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</si>
  <si>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</si>
  <si>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</si>
  <si>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</si>
  <si>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</si>
  <si>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</si>
  <si>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</si>
  <si>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</si>
  <si>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</si>
  <si>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</si>
  <si>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</si>
  <si>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</si>
  <si>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</si>
  <si>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</si>
  <si>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</si>
  <si>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</si>
  <si>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</si>
  <si>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</si>
  <si>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</si>
  <si>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</si>
  <si>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</si>
  <si>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</si>
  <si>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</si>
  <si>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</si>
  <si>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</si>
  <si>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</si>
  <si>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</si>
  <si>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</si>
  <si>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</si>
  <si>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</si>
  <si>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</si>
  <si>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</si>
  <si>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</si>
  <si>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</si>
  <si>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</si>
  <si>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</si>
  <si>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</si>
  <si>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</si>
  <si>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</si>
  <si>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</si>
  <si>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</si>
  <si>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</si>
  <si>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</si>
  <si>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</si>
  <si>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</si>
  <si>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</si>
  <si>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</si>
  <si>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</si>
  <si>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</si>
  <si>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</si>
  <si>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</si>
  <si>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</si>
  <si>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</si>
  <si>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</si>
  <si>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</si>
  <si>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</si>
  <si>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</si>
  <si>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</si>
  <si>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</si>
  <si>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</si>
  <si>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</si>
  <si>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</si>
  <si>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</si>
  <si>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</si>
  <si>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</si>
  <si>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</si>
  <si>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</si>
  <si>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</si>
  <si>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</si>
  <si>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</si>
  <si>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</si>
  <si>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</si>
  <si>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</si>
  <si>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</si>
  <si>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</si>
  <si>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</si>
  <si>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</si>
  <si>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</si>
  <si>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</si>
  <si>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</si>
  <si>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</si>
  <si>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</si>
  <si>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</si>
  <si>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</si>
  <si>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</si>
  <si>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</si>
  <si>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</si>
  <si>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</si>
  <si>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</si>
  <si>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</si>
  <si>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</si>
  <si>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</si>
  <si>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</si>
  <si>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</si>
  <si>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</si>
  <si>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</si>
  <si>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</si>
  <si>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</si>
  <si>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</si>
  <si>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</si>
  <si>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</si>
  <si>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</si>
  <si>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</si>
  <si>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</si>
  <si>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</si>
  <si>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</si>
  <si>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</si>
  <si>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</si>
  <si>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</si>
  <si>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</si>
  <si>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</si>
  <si>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</si>
  <si>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</si>
  <si>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</si>
  <si>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</si>
  <si>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</si>
  <si>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</si>
  <si>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</si>
  <si>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</si>
  <si>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</si>
  <si>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</si>
  <si>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</si>
  <si>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</si>
  <si>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</si>
  <si>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</si>
  <si>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</si>
  <si>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</si>
  <si>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</si>
  <si>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</si>
  <si>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</si>
  <si>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</si>
  <si>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</si>
  <si>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</si>
  <si>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</si>
  <si>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</si>
  <si>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</si>
  <si>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</si>
  <si>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</si>
  <si>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</si>
  <si>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</si>
  <si>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</si>
  <si>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</si>
  <si>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</si>
  <si>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</si>
  <si>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</si>
  <si>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</si>
  <si>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</si>
  <si>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</si>
  <si>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</si>
  <si>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</si>
  <si>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</si>
  <si>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</si>
  <si>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</si>
  <si>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</si>
  <si>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</si>
  <si>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</si>
  <si>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</si>
  <si>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</si>
  <si>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</si>
  <si>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</si>
  <si>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</si>
  <si>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</si>
  <si>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</si>
  <si>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</si>
  <si>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</si>
  <si>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</si>
  <si>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</si>
  <si>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</si>
  <si>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</si>
  <si>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</si>
  <si>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</si>
  <si>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</si>
  <si>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</si>
  <si>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</si>
  <si>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</si>
  <si>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</si>
  <si>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</si>
  <si>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</si>
  <si>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</si>
  <si>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</si>
  <si>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</si>
  <si>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</si>
  <si>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</si>
  <si>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</si>
  <si>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</si>
  <si>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</si>
  <si>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</si>
  <si>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</si>
  <si>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</si>
  <si>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</si>
  <si>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</si>
  <si>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</si>
  <si>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</si>
  <si>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</si>
  <si>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</si>
  <si>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</si>
  <si>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</si>
  <si>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</si>
  <si>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</si>
  <si>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</si>
  <si>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</si>
  <si>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</si>
  <si>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</si>
  <si>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</si>
  <si>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</si>
  <si>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</si>
  <si>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</si>
  <si>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</si>
  <si>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</si>
  <si>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</si>
  <si>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</si>
  <si>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</si>
  <si>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</si>
  <si>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</si>
  <si>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</si>
  <si>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</si>
  <si>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</si>
  <si>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</si>
  <si>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</si>
  <si>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</si>
  <si>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</si>
  <si>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</si>
  <si>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</si>
  <si>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</si>
  <si>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</si>
  <si>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</si>
  <si>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</si>
  <si>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</si>
  <si>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</si>
  <si>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</si>
  <si>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</si>
  <si>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</si>
  <si>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</si>
  <si>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</si>
  <si>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</si>
  <si>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</si>
  <si>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</si>
  <si>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</si>
  <si>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</si>
  <si>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</si>
  <si>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</si>
  <si>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</si>
  <si>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</si>
  <si>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</si>
  <si>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</si>
  <si>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</si>
  <si>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</si>
  <si>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</si>
  <si>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</si>
  <si>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</si>
  <si>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</si>
  <si>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</si>
  <si>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</si>
  <si>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</si>
  <si>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</si>
  <si>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</si>
  <si>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</si>
  <si>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</si>
  <si>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</si>
  <si>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</si>
  <si>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</si>
  <si>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</si>
  <si>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</si>
  <si>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</si>
  <si>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</si>
  <si>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</si>
  <si>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</si>
  <si>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</si>
  <si>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</si>
  <si>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</si>
  <si>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</si>
  <si>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</si>
  <si>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</si>
  <si>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</si>
  <si>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</si>
  <si>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</si>
  <si>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</si>
  <si>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</si>
  <si>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</si>
  <si>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</si>
  <si>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</si>
  <si>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</si>
  <si>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</si>
  <si>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</si>
  <si>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</si>
  <si>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</si>
  <si>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</si>
  <si>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</si>
  <si>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</si>
  <si>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</si>
  <si>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</si>
  <si>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</si>
  <si>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</si>
  <si>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</si>
  <si>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</si>
  <si>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</si>
  <si>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</si>
  <si>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</si>
  <si>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</si>
  <si>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</si>
  <si>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</si>
  <si>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</si>
  <si>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</si>
  <si>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</si>
  <si>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</si>
  <si>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</si>
  <si>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</si>
  <si>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</si>
  <si>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</si>
  <si>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</si>
  <si>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</si>
  <si>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</si>
  <si>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</si>
  <si>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</si>
  <si>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</si>
  <si>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</si>
  <si>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</si>
  <si>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</si>
  <si>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</si>
  <si>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</si>
  <si>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</si>
  <si>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</si>
  <si>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</si>
  <si>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</si>
  <si>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</si>
  <si>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</si>
  <si>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</si>
  <si>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</si>
  <si>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</si>
  <si>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</si>
  <si>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</si>
  <si>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</si>
  <si>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</si>
  <si>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</si>
  <si>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</si>
  <si>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</si>
  <si>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</si>
  <si>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</si>
  <si>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</si>
  <si>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</si>
  <si>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</si>
  <si>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</si>
  <si>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</si>
  <si>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</si>
  <si>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</si>
  <si>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</si>
  <si>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</si>
  <si>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</si>
  <si>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</si>
  <si>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</si>
  <si>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</si>
  <si>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</si>
  <si>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</si>
  <si>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</si>
  <si>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</si>
  <si>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</si>
  <si>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</si>
  <si>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</si>
  <si>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</si>
  <si>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</si>
  <si>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</si>
  <si>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</si>
  <si>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</si>
  <si>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</si>
  <si>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</si>
  <si>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</si>
  <si>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</si>
  <si>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</si>
  <si>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</si>
  <si>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</si>
  <si>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</si>
  <si>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</si>
  <si>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</si>
  <si>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</si>
  <si>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</si>
  <si>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</si>
  <si>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</si>
  <si>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</si>
  <si>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</si>
  <si>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</si>
  <si>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</si>
  <si>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</si>
  <si>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</si>
  <si>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</si>
  <si>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</si>
  <si>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</si>
  <si>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</si>
  <si>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</si>
  <si>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</si>
  <si>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</si>
  <si>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</si>
  <si>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</si>
  <si>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</si>
  <si>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</si>
  <si>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</si>
  <si>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</si>
  <si>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</si>
  <si>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</si>
  <si>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</si>
  <si>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</si>
  <si>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</si>
  <si>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</si>
  <si>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</si>
  <si>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</si>
  <si>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</si>
  <si>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</si>
  <si>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</si>
  <si>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</si>
  <si>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</si>
  <si>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</si>
  <si>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</si>
  <si>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</si>
  <si>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</si>
  <si>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</si>
  <si>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</si>
  <si>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</si>
  <si>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</si>
  <si>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</si>
  <si>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</si>
  <si>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</si>
  <si>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</si>
  <si>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</si>
  <si>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</si>
  <si>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</si>
  <si>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</si>
  <si>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</si>
  <si>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</si>
  <si>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</si>
  <si>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</si>
  <si>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</si>
  <si>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</si>
  <si>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</si>
  <si>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</si>
  <si>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</si>
  <si>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</si>
  <si>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</si>
  <si>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</si>
  <si>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</si>
  <si>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</si>
  <si>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</si>
  <si>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</si>
  <si>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</si>
  <si>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</si>
  <si>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</si>
  <si>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</si>
  <si>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</si>
  <si>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</si>
  <si>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</si>
  <si>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</si>
  <si>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</si>
  <si>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</si>
  <si>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</si>
  <si>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</si>
  <si>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</si>
  <si>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</si>
  <si>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</si>
  <si>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</si>
  <si>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</si>
  <si>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</si>
  <si>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</si>
  <si>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</si>
  <si>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</si>
  <si>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</si>
  <si>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</si>
  <si>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</si>
  <si>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</si>
  <si>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</si>
  <si>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</si>
  <si>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</si>
  <si>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</si>
  <si>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</si>
  <si>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</si>
  <si>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</si>
  <si>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</si>
  <si>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</si>
  <si>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</si>
  <si>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</si>
  <si>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</si>
  <si>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</si>
  <si>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</si>
  <si>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</si>
  <si>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</si>
  <si>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</si>
  <si>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</si>
  <si>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</si>
  <si>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</si>
  <si>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</si>
  <si>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</si>
  <si>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</si>
  <si>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</si>
  <si>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</si>
  <si>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</si>
  <si>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</si>
  <si>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</si>
  <si>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</si>
  <si>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</si>
  <si>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</si>
  <si>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</si>
  <si>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</si>
  <si>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</si>
  <si>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</si>
  <si>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</si>
  <si>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</si>
  <si>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</si>
  <si>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</si>
  <si>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</si>
  <si>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</si>
  <si>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</si>
  <si>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</si>
  <si>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</si>
  <si>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</si>
  <si>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</si>
  <si>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</si>
  <si>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</si>
  <si>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</si>
  <si>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</si>
  <si>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</si>
  <si>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</si>
  <si>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</si>
  <si>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</si>
  <si>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</si>
  <si>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</si>
  <si>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</si>
  <si>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</si>
  <si>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</si>
  <si>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</si>
  <si>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</si>
  <si>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</si>
  <si>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</si>
  <si>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</si>
  <si>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</si>
  <si>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</si>
  <si>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</si>
  <si>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</si>
  <si>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</si>
  <si>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</si>
  <si>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</si>
  <si>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</si>
  <si>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</si>
  <si>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</si>
  <si>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</si>
  <si>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</si>
  <si>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</si>
  <si>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</si>
  <si>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</si>
  <si>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</si>
  <si>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</si>
  <si>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</si>
  <si>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</si>
  <si>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</si>
  <si>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</si>
  <si>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</si>
  <si>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</si>
  <si>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</si>
  <si>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</si>
  <si>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</si>
  <si>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</si>
  <si>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</si>
  <si>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</si>
  <si>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</si>
  <si>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</si>
  <si>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</si>
  <si>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</si>
  <si>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</si>
  <si>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</si>
  <si>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</si>
  <si>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</si>
  <si>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</si>
  <si>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</si>
  <si>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</si>
  <si>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</si>
  <si>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</si>
  <si>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</si>
  <si>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</si>
  <si>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</si>
  <si>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</si>
  <si>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</si>
  <si>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</si>
  <si>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</si>
  <si>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</si>
  <si>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</si>
  <si>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</si>
  <si>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</si>
  <si>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</si>
  <si>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</si>
  <si>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</si>
  <si>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</si>
  <si>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</si>
  <si>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</si>
  <si>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</si>
  <si>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</si>
  <si>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</si>
  <si>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</si>
  <si>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</si>
  <si>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</si>
  <si>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</si>
  <si>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</si>
  <si>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</si>
  <si>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</si>
  <si>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</si>
  <si>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</si>
  <si>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</si>
  <si>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</si>
  <si>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</si>
  <si>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</si>
  <si>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</si>
  <si>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</si>
  <si>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</si>
  <si>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</si>
  <si>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</si>
  <si>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</si>
  <si>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</si>
  <si>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</si>
  <si>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</si>
  <si>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</si>
  <si>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</si>
  <si>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</si>
  <si>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</si>
  <si>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</si>
  <si>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</si>
  <si>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</si>
  <si>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</si>
  <si>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</si>
  <si>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</si>
  <si>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</si>
  <si>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</si>
  <si>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</si>
  <si>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</si>
  <si>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</si>
  <si>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</si>
  <si>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</si>
  <si>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</si>
  <si>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</si>
  <si>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</si>
  <si>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</si>
  <si>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</si>
  <si>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</si>
  <si>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</si>
  <si>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</si>
  <si>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</si>
  <si>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</si>
  <si>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</si>
  <si>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</si>
  <si>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</si>
  <si>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</si>
  <si>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</si>
  <si>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</si>
  <si>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</si>
  <si>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</si>
  <si>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</si>
  <si>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</si>
  <si>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</si>
  <si>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</si>
  <si>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</si>
  <si>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</si>
  <si>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</si>
  <si>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</si>
  <si>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</si>
  <si>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</si>
  <si>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</si>
  <si>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</si>
  <si>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</si>
  <si>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</si>
  <si>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</si>
  <si>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</si>
  <si>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</si>
  <si>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</si>
  <si>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</si>
  <si>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</si>
  <si>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</si>
  <si>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</si>
  <si>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</si>
  <si>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</si>
  <si>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</si>
  <si>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</si>
  <si>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</si>
  <si>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</si>
  <si>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</si>
  <si>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</si>
  <si>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</si>
  <si>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</si>
  <si>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</si>
  <si>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</si>
  <si>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</si>
  <si>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</si>
  <si>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</si>
  <si>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</si>
  <si>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</si>
  <si>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</si>
  <si>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</si>
  <si>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</si>
  <si>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</si>
  <si>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</si>
  <si>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</si>
  <si>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</si>
  <si>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</si>
  <si>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</si>
  <si>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</si>
  <si>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</si>
  <si>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</si>
  <si>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</si>
  <si>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</si>
  <si>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</si>
  <si>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</si>
  <si>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</si>
  <si>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</si>
  <si>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</si>
  <si>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</si>
  <si>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</si>
  <si>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</si>
  <si>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</si>
  <si>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</si>
  <si>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</si>
  <si>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</si>
  <si>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</si>
  <si>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</si>
  <si>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</si>
  <si>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</si>
  <si>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</si>
  <si>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</si>
  <si>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</si>
  <si>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</si>
  <si>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</si>
  <si>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</si>
  <si>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</si>
  <si>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</si>
  <si>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</si>
  <si>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</si>
  <si>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</si>
  <si>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</si>
  <si>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</si>
  <si>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</si>
  <si>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</si>
  <si>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</si>
  <si>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</si>
  <si>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</si>
  <si>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</si>
  <si>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</si>
  <si>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</si>
  <si>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</si>
  <si>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</si>
  <si>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</si>
  <si>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</si>
  <si>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</si>
  <si>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</si>
  <si>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</si>
  <si>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</si>
  <si>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</si>
  <si>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</si>
  <si>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</si>
  <si>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</si>
  <si>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</si>
  <si>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</si>
  <si>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</si>
  <si>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</si>
  <si>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</si>
  <si>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</si>
  <si>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</si>
  <si>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</si>
  <si>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</si>
  <si>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</si>
  <si>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</si>
  <si>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</si>
  <si>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</si>
  <si>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</si>
  <si>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</si>
  <si>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</si>
  <si>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</si>
  <si>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</si>
  <si>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</si>
  <si>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</si>
  <si>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</si>
  <si>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</si>
  <si>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</si>
  <si>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</si>
  <si>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</si>
  <si>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</si>
  <si>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</si>
  <si>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</si>
  <si>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</si>
  <si>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</si>
  <si>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</si>
  <si>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</si>
  <si>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</si>
  <si>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</si>
  <si>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</si>
  <si>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</si>
  <si>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</si>
  <si>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</si>
  <si>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</si>
  <si>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</si>
  <si>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</si>
  <si>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</si>
  <si>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</si>
  <si>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</si>
  <si>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</si>
  <si>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</si>
  <si>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</si>
  <si>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</si>
  <si>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</si>
  <si>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</si>
  <si>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</si>
  <si>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</si>
  <si>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</si>
  <si>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</si>
  <si>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</si>
  <si>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</si>
  <si>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</si>
  <si>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</si>
  <si>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</si>
  <si>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</si>
  <si>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</si>
  <si>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</si>
  <si>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</si>
  <si>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</si>
  <si>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</si>
  <si>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</si>
  <si>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</si>
  <si>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</si>
  <si>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</si>
  <si>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</si>
  <si>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</si>
  <si>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</si>
  <si>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</si>
  <si>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</si>
  <si>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</si>
  <si>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</si>
  <si>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</si>
  <si>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</si>
  <si>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</si>
  <si>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</si>
  <si>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</si>
  <si>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</si>
  <si>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</si>
  <si>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</si>
  <si>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</si>
  <si>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</si>
  <si>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</si>
  <si>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</si>
  <si>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</si>
  <si>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</si>
  <si>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</si>
  <si>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</si>
  <si>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</si>
  <si>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</si>
  <si>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</si>
  <si>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</si>
  <si>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</si>
  <si>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</si>
  <si>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</si>
  <si>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</si>
  <si>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</si>
  <si>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</si>
  <si>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</si>
  <si>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</si>
  <si>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</si>
  <si>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</si>
  <si>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</si>
  <si>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</si>
  <si>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</si>
  <si>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</si>
  <si>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</si>
  <si>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</si>
  <si>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</si>
  <si>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</si>
  <si>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</si>
  <si>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</si>
  <si>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</si>
  <si>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</si>
  <si>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</si>
  <si>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</si>
  <si>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</si>
  <si>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</si>
  <si>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</si>
  <si>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</si>
  <si>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</si>
  <si>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</si>
  <si>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</si>
  <si>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</si>
  <si>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</si>
  <si>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</si>
  <si>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</si>
  <si>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</si>
  <si>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</si>
  <si>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</si>
  <si>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</si>
  <si>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</si>
  <si>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</si>
  <si>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</si>
  <si>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</si>
  <si>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</si>
  <si>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</si>
  <si>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</si>
  <si>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</si>
  <si>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</si>
  <si>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</si>
  <si>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</si>
  <si>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</si>
  <si>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</si>
  <si>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</si>
  <si>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</si>
  <si>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</si>
  <si>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</si>
  <si>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</si>
  <si>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</si>
  <si>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</si>
  <si>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</si>
  <si>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</si>
  <si>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</si>
  <si>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</si>
  <si>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</si>
  <si>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</si>
  <si>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</si>
  <si>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</si>
  <si>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</si>
  <si>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</si>
  <si>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</si>
  <si>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</si>
  <si>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</si>
  <si>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</si>
  <si>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</si>
  <si>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</si>
  <si>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</si>
  <si>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</si>
  <si>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</si>
  <si>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</si>
  <si>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</si>
  <si>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</si>
  <si>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</si>
  <si>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</si>
  <si>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</si>
  <si>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</si>
  <si>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</si>
  <si>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</si>
  <si>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</si>
  <si>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</si>
  <si>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</si>
  <si>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</si>
  <si>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</si>
  <si>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</si>
  <si>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</si>
  <si>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</si>
  <si>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</si>
  <si>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</si>
  <si>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</si>
  <si>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</si>
  <si>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</si>
  <si>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</si>
  <si>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</si>
  <si>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</si>
  <si>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</si>
  <si>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</si>
  <si>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</si>
  <si>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</si>
  <si>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</si>
  <si>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</si>
  <si>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</si>
  <si>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</si>
  <si>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</si>
  <si>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</si>
  <si>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</si>
  <si>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</si>
  <si>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</si>
  <si>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</si>
  <si>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</si>
  <si>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</si>
  <si>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</si>
  <si>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</si>
  <si>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</si>
  <si>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</si>
  <si>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</si>
  <si>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</si>
  <si>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</si>
  <si>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</si>
  <si>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</si>
  <si>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</si>
  <si>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</si>
  <si>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</si>
  <si>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</si>
  <si>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</si>
  <si>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</si>
  <si>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</si>
  <si>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</si>
  <si>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</si>
  <si>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</si>
  <si>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</si>
  <si>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</si>
  <si>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</si>
  <si>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</si>
  <si>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</si>
  <si>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</si>
  <si>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</si>
  <si>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</si>
  <si>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</si>
  <si>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</si>
  <si>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</si>
  <si>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</si>
  <si>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</si>
  <si>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</si>
  <si>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</si>
  <si>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</si>
  <si>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</si>
  <si>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</si>
  <si>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</si>
  <si>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</si>
  <si>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</si>
  <si>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</si>
  <si>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</si>
  <si>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</si>
  <si>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</si>
  <si>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</si>
  <si>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</si>
  <si>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</si>
  <si>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</si>
  <si>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</si>
  <si>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</si>
  <si>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</si>
  <si>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</si>
  <si>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</si>
  <si>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</si>
  <si>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</si>
  <si>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</si>
  <si>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</si>
  <si>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</si>
  <si>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</si>
  <si>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</si>
  <si>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</si>
  <si>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</si>
  <si>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</si>
  <si>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</si>
  <si>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</si>
  <si>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</si>
  <si>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</si>
  <si>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</si>
  <si>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</si>
  <si>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</si>
  <si>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</si>
  <si>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</si>
  <si>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</si>
  <si>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</si>
  <si>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</si>
  <si>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</si>
  <si>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</si>
  <si>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</si>
  <si>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</si>
  <si>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</si>
  <si>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</si>
  <si>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</si>
  <si>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</si>
  <si>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</si>
  <si>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</si>
  <si>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</si>
  <si>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</si>
  <si>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</si>
  <si>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</si>
  <si>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</si>
  <si>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</si>
  <si>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</si>
  <si>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</si>
  <si>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</si>
  <si>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</si>
  <si>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</si>
  <si>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</si>
  <si>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</si>
  <si>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</si>
  <si>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</si>
  <si>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</si>
  <si>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</si>
  <si>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</si>
  <si>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</si>
  <si>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</si>
  <si>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</si>
  <si>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</si>
  <si>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</si>
  <si>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</si>
  <si>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</si>
  <si>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</si>
  <si>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</si>
  <si>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</si>
  <si>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</si>
  <si>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</si>
  <si>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</si>
  <si>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</si>
  <si>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</si>
  <si>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</si>
  <si>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</si>
  <si>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</si>
  <si>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</si>
  <si>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</si>
  <si>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</si>
  <si>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</si>
  <si>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</si>
  <si>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</si>
  <si>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</si>
  <si>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</si>
  <si>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</si>
  <si>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</si>
  <si>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</si>
  <si>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</si>
  <si>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</si>
  <si>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</si>
  <si>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</si>
  <si>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</si>
  <si>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</si>
  <si>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</si>
  <si>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</si>
  <si>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</si>
  <si>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</si>
  <si>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</si>
  <si>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</si>
  <si>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</si>
  <si>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</si>
  <si>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</si>
  <si>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</si>
  <si>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</si>
  <si>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</si>
  <si>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</si>
  <si>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</si>
  <si>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</si>
  <si>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</si>
  <si>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</si>
  <si>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</si>
  <si>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</si>
  <si>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</si>
  <si>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</si>
  <si>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</si>
  <si>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</si>
  <si>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</si>
  <si>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</si>
  <si>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</si>
  <si>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</si>
  <si>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</si>
  <si>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</si>
  <si>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</si>
  <si>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</si>
  <si>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</si>
  <si>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</si>
  <si>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</si>
  <si>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</si>
  <si>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</si>
  <si>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</si>
  <si>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</si>
  <si>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</si>
  <si>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</si>
  <si>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</si>
  <si>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</si>
  <si>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</si>
  <si>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</si>
  <si>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</si>
  <si>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</si>
  <si>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</si>
  <si>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</si>
  <si>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</si>
  <si>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</si>
  <si>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</si>
  <si>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</si>
  <si>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</si>
  <si>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</si>
  <si>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</si>
  <si>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</si>
  <si>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</si>
  <si>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</si>
  <si>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</si>
  <si>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</si>
  <si>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</si>
  <si>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</si>
  <si>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</si>
  <si>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</si>
  <si>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</si>
  <si>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</si>
  <si>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</si>
  <si>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</si>
  <si>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</si>
  <si>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</si>
  <si>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</si>
  <si>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</si>
  <si>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</si>
  <si>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</si>
  <si>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</si>
  <si>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</si>
  <si>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</si>
  <si>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</si>
  <si>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</si>
  <si>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</si>
  <si>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</si>
  <si>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</si>
  <si>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</si>
  <si>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</si>
  <si>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</si>
  <si>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</si>
  <si>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</si>
  <si>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</si>
  <si>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</si>
  <si>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</si>
  <si>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</si>
  <si>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</si>
  <si>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</si>
  <si>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</si>
  <si>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</si>
  <si>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</si>
  <si>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</si>
  <si>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</si>
  <si>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</si>
  <si>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</si>
  <si>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</si>
  <si>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</si>
  <si>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</si>
  <si>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</si>
  <si>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</si>
  <si>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</si>
  <si>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</si>
  <si>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</si>
  <si>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</si>
  <si>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</si>
  <si>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</si>
  <si>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</si>
  <si>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</si>
  <si>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</si>
  <si>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</si>
  <si>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</si>
  <si>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</si>
  <si>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</si>
  <si>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</si>
  <si>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</si>
  <si>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</si>
  <si>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</si>
  <si>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</si>
  <si>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</si>
  <si>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</si>
  <si>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</si>
  <si>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</si>
  <si>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</si>
  <si>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</si>
  <si>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</si>
  <si>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</si>
  <si>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</si>
  <si>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</si>
  <si>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</si>
  <si>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</si>
  <si>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</si>
  <si>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</si>
  <si>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</si>
  <si>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</si>
  <si>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</si>
  <si>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</si>
  <si>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</si>
  <si>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</si>
  <si>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</si>
  <si>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</si>
  <si>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</si>
  <si>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</si>
  <si>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</si>
  <si>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</si>
  <si>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</si>
  <si>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</si>
  <si>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</si>
  <si>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</si>
  <si>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</si>
  <si>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</si>
  <si>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</si>
  <si>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</si>
  <si>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</si>
  <si>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</si>
  <si>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</si>
  <si>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</si>
  <si>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</si>
  <si>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</si>
  <si>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</si>
  <si>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</si>
  <si>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</si>
  <si>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</si>
  <si>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</si>
  <si>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</si>
  <si>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</si>
  <si>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</si>
  <si>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</si>
  <si>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</si>
  <si>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</si>
  <si>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</si>
  <si>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</si>
  <si>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</si>
  <si>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</si>
  <si>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</si>
  <si>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</si>
  <si>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</si>
  <si>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</si>
  <si>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</si>
  <si>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</si>
  <si>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</si>
  <si>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</si>
  <si>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</si>
  <si>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</si>
  <si>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</si>
  <si>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</si>
  <si>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</si>
  <si>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</si>
  <si>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</si>
  <si>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</si>
  <si>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</si>
  <si>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</si>
  <si>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</si>
  <si>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</si>
  <si>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</si>
  <si>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</si>
  <si>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</si>
  <si>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</si>
  <si>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</si>
  <si>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</si>
  <si>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</si>
  <si>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</si>
  <si>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</si>
  <si>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</si>
  <si>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</si>
  <si>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</si>
  <si>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</si>
  <si>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</si>
  <si>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</si>
  <si>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</si>
  <si>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</si>
  <si>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</si>
  <si>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</si>
  <si>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</si>
  <si>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</si>
  <si>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</si>
  <si>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</si>
  <si>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</si>
  <si>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</si>
  <si>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</si>
  <si>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</si>
  <si>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</si>
  <si>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</si>
  <si>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</si>
  <si>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</si>
  <si>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</si>
  <si>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</si>
  <si>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</si>
  <si>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</si>
  <si>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</si>
  <si>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</si>
  <si>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</si>
  <si>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</si>
  <si>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</si>
  <si>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</si>
  <si>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</si>
  <si>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</si>
  <si>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</si>
  <si>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</si>
  <si>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</si>
  <si>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</si>
  <si>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</si>
  <si>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</si>
  <si>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</si>
  <si>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</si>
  <si>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</si>
  <si>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</si>
  <si>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</si>
  <si>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</si>
  <si>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</si>
  <si>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</si>
  <si>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</si>
  <si>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</si>
  <si>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</si>
  <si>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</si>
  <si>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</si>
  <si>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</si>
  <si>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</si>
  <si>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</si>
  <si>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</si>
  <si>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</si>
  <si>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</si>
  <si>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</si>
  <si>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</si>
  <si>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</si>
  <si>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</si>
  <si>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</si>
  <si>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</si>
  <si>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</si>
  <si>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</si>
  <si>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</si>
  <si>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</si>
  <si>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</si>
  <si>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</si>
  <si>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</si>
  <si>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</si>
  <si>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</si>
  <si>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</si>
  <si>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</si>
  <si>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</si>
  <si>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</si>
  <si>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</si>
  <si>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</si>
  <si>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</si>
  <si>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</si>
  <si>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</si>
  <si>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</si>
  <si>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</si>
  <si>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</si>
  <si>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</si>
  <si>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</si>
  <si>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</si>
  <si>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</si>
  <si>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</si>
  <si>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</si>
  <si>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</si>
  <si>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</si>
  <si>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</si>
  <si>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</si>
  <si>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</si>
  <si>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</si>
  <si>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</si>
  <si>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</si>
  <si>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</si>
  <si>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</si>
  <si>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</si>
  <si>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</si>
  <si>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</si>
  <si>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</si>
  <si>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</si>
  <si>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</si>
  <si>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</si>
  <si>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</si>
  <si>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</si>
  <si>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</si>
  <si>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</si>
  <si>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</si>
  <si>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</si>
  <si>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</si>
  <si>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</si>
  <si>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</si>
  <si>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</si>
  <si>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</si>
  <si>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</si>
  <si>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</si>
  <si>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</si>
  <si>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</si>
  <si>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</si>
  <si>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</si>
  <si>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</si>
  <si>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</si>
  <si>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</si>
  <si>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</si>
  <si>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</si>
  <si>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</si>
  <si>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</si>
  <si>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</si>
  <si>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</si>
  <si>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</si>
  <si>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</si>
  <si>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</si>
  <si>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</si>
  <si>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</si>
  <si>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</si>
  <si>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</si>
  <si>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</si>
  <si>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</si>
  <si>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</si>
  <si>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</si>
  <si>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</si>
  <si>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</si>
  <si>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</si>
  <si>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</si>
  <si>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</si>
  <si>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</si>
  <si>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</si>
  <si>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</si>
  <si>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</si>
  <si>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</si>
  <si>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</si>
  <si>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</si>
  <si>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</si>
  <si>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</si>
  <si>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</si>
  <si>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</si>
  <si>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</si>
  <si>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</si>
  <si>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</si>
  <si>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</si>
  <si>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</si>
  <si>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</si>
  <si>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</si>
  <si>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</si>
  <si>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</si>
  <si>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</si>
  <si>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</si>
  <si>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</si>
  <si>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</si>
  <si>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</si>
  <si>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</si>
  <si>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</si>
  <si>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</si>
  <si>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</si>
  <si>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</si>
  <si>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</si>
  <si>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</si>
  <si>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</si>
  <si>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</si>
  <si>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</si>
  <si>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</si>
  <si>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</si>
  <si>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</si>
  <si>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</si>
  <si>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</si>
  <si>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</si>
  <si>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</si>
  <si>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</si>
  <si>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</si>
  <si>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</si>
  <si>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</si>
  <si>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</si>
  <si>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</si>
  <si>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</si>
  <si>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</si>
  <si>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</si>
  <si>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</si>
  <si>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</si>
  <si>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</si>
  <si>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</si>
  <si>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</si>
  <si>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</si>
  <si>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</si>
  <si>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</si>
  <si>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</si>
  <si>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</si>
  <si>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</si>
  <si>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</si>
  <si>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</si>
  <si>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</si>
  <si>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</si>
  <si>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</si>
  <si>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</si>
  <si>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</si>
  <si>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</si>
  <si>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</si>
  <si>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</si>
  <si>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</si>
  <si>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</si>
  <si>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</si>
  <si>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</si>
  <si>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</si>
  <si>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</si>
  <si>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</si>
  <si>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</si>
  <si>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</si>
  <si>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</si>
  <si>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</si>
  <si>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</si>
  <si>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</si>
  <si>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</si>
  <si>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</si>
  <si>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</si>
  <si>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</si>
  <si>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</si>
  <si>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</si>
  <si>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</si>
  <si>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</si>
  <si>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</si>
  <si>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</si>
  <si>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</si>
  <si>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</si>
  <si>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</si>
  <si>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</si>
  <si>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</si>
  <si>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</si>
  <si>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</si>
  <si>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</si>
  <si>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</si>
  <si>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</si>
  <si>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</si>
  <si>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</si>
  <si>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</si>
  <si>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</si>
  <si>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</si>
  <si>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</si>
  <si>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</si>
  <si>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</si>
  <si>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</si>
  <si>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</si>
  <si>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</si>
  <si>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</si>
  <si>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</si>
  <si>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</si>
  <si>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</si>
  <si>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</si>
  <si>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</si>
  <si>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</si>
  <si>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</si>
  <si>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</si>
  <si>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</si>
  <si>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</si>
  <si>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</si>
  <si>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</si>
  <si>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</si>
  <si>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</si>
  <si>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</si>
  <si>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</si>
  <si>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</si>
  <si>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</si>
  <si>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</si>
  <si>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</si>
  <si>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</si>
  <si>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</si>
  <si>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</si>
  <si>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</si>
  <si>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</si>
  <si>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</si>
  <si>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</si>
  <si>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</si>
  <si>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</si>
  <si>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</si>
  <si>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</si>
  <si>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</si>
  <si>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</si>
  <si>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</si>
  <si>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</si>
  <si>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</si>
  <si>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</si>
  <si>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</si>
  <si>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</si>
  <si>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</si>
  <si>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</si>
  <si>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</si>
  <si>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</si>
  <si>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</si>
  <si>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</si>
  <si>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</si>
  <si>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</si>
  <si>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</si>
  <si>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</si>
  <si>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</si>
  <si>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</si>
  <si>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</si>
  <si>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</si>
  <si>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</si>
  <si>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</si>
  <si>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</si>
  <si>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</si>
  <si>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</si>
  <si>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</si>
  <si>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</si>
  <si>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</si>
  <si>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</si>
  <si>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</si>
  <si>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</si>
  <si>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</si>
  <si>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</si>
  <si>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</si>
  <si>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</si>
  <si>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</si>
  <si>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</si>
  <si>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</si>
  <si>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</si>
  <si>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</si>
  <si>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</si>
  <si>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</si>
  <si>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</si>
  <si>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</si>
  <si>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</si>
  <si>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</si>
  <si>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</si>
  <si>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</si>
  <si>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</si>
  <si>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</si>
  <si>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</si>
  <si>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</si>
  <si>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</si>
  <si>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</si>
  <si>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</si>
  <si>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</si>
  <si>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</si>
  <si>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</si>
  <si>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</si>
  <si>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</si>
  <si>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</si>
  <si>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</si>
  <si>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</si>
  <si>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</si>
  <si>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</si>
  <si>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</si>
  <si>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</si>
  <si>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</si>
  <si>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</si>
  <si>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</si>
  <si>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</si>
  <si>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</si>
  <si>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</si>
  <si>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</si>
  <si>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</si>
  <si>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</si>
  <si>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</si>
  <si>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</si>
  <si>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</si>
  <si>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</si>
  <si>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</si>
  <si>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</si>
  <si>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</si>
  <si>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</si>
  <si>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</si>
  <si>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</si>
  <si>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</si>
  <si>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</si>
  <si>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</si>
  <si>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</si>
  <si>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</si>
  <si>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</si>
  <si>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</si>
  <si>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</si>
  <si>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</si>
  <si>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</si>
  <si>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</si>
  <si>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</si>
  <si>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</si>
  <si>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</si>
  <si>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</si>
  <si>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</si>
  <si>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</si>
  <si>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</si>
  <si>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</si>
  <si>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</si>
  <si>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</si>
  <si>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</si>
  <si>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</si>
  <si>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</si>
  <si>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</si>
  <si>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</si>
  <si>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</si>
  <si>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</si>
  <si>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</si>
  <si>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</si>
  <si>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</si>
  <si>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</si>
  <si>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</si>
  <si>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</si>
  <si>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</si>
  <si>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</si>
  <si>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</si>
  <si>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</si>
  <si>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</si>
  <si>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</si>
  <si>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</si>
  <si>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</si>
  <si>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</si>
  <si>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</si>
  <si>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</si>
  <si>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</si>
  <si>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</si>
  <si>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</si>
  <si>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</si>
  <si>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</si>
  <si>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</si>
  <si>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</si>
  <si>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</si>
  <si>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</si>
  <si>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</si>
  <si>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</si>
  <si>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</si>
  <si>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</si>
  <si>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</si>
  <si>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</si>
  <si>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</si>
  <si>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</si>
  <si>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</si>
  <si>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</si>
  <si>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</si>
  <si>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</si>
  <si>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</si>
  <si>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</si>
  <si>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</si>
  <si>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</si>
  <si>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</si>
  <si>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</si>
  <si>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</si>
  <si>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</si>
  <si>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</si>
  <si>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</si>
  <si>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</si>
  <si>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</si>
  <si>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</si>
  <si>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</si>
  <si>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</si>
  <si>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</si>
  <si>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</si>
  <si>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</si>
  <si>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</si>
  <si>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</si>
  <si>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</si>
  <si>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</si>
  <si>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</si>
  <si>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</si>
  <si>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</si>
  <si>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</si>
  <si>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</si>
  <si>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</si>
  <si>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</si>
  <si>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</si>
  <si>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</si>
  <si>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</si>
  <si>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</si>
  <si>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</si>
  <si>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</si>
  <si>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</si>
  <si>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</si>
  <si>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</si>
  <si>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</si>
  <si>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</si>
  <si>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</si>
  <si>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</si>
  <si>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</si>
  <si>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</si>
  <si>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</si>
  <si>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</si>
  <si>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</si>
  <si>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</si>
  <si>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</si>
  <si>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</si>
  <si>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</si>
  <si>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</si>
  <si>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</si>
  <si>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</si>
  <si>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</si>
  <si>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</si>
  <si>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</si>
  <si>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</si>
  <si>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</si>
  <si>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</si>
  <si>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</si>
  <si>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</si>
  <si>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</si>
  <si>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</si>
  <si>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</si>
  <si>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</si>
  <si>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</si>
  <si>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</si>
  <si>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</si>
  <si>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</si>
  <si>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</si>
  <si>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</si>
  <si>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</si>
  <si>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</si>
  <si>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</si>
  <si>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</si>
  <si>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</si>
  <si>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</si>
  <si>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</si>
  <si>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</si>
  <si>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</si>
  <si>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</si>
  <si>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</si>
  <si>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</si>
  <si>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</si>
  <si>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</si>
  <si>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</si>
  <si>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</si>
  <si>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</si>
  <si>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</si>
  <si>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</si>
  <si>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</si>
  <si>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</si>
  <si>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</si>
  <si>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</si>
  <si>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</si>
  <si>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</si>
  <si>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</si>
  <si>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</si>
  <si>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</si>
  <si>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</si>
  <si>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</si>
  <si>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</si>
  <si>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</si>
  <si>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</si>
  <si>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</si>
  <si>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</si>
  <si>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</si>
  <si>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</si>
  <si>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</si>
  <si>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</si>
  <si>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</si>
  <si>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</si>
  <si>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</si>
  <si>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</si>
  <si>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</si>
  <si>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</si>
  <si>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</si>
  <si>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</si>
  <si>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</si>
  <si>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</si>
  <si>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</si>
  <si>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</si>
  <si>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</si>
  <si>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</si>
  <si>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</si>
  <si>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</si>
  <si>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</si>
  <si>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</si>
  <si>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</si>
  <si>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</si>
  <si>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</si>
  <si>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</si>
  <si>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</si>
  <si>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</si>
  <si>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</si>
  <si>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</si>
  <si>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</si>
  <si>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</si>
  <si>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</si>
  <si>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</si>
  <si>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</si>
  <si>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</si>
  <si>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</si>
  <si>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</si>
  <si>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</si>
  <si>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</si>
  <si>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</si>
  <si>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</si>
  <si>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</si>
  <si>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</si>
  <si>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</si>
  <si>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</si>
  <si>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</si>
  <si>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</si>
  <si>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</si>
  <si>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</si>
  <si>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</si>
  <si>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</si>
  <si>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</si>
  <si>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</si>
  <si>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</si>
  <si>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</si>
  <si>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</si>
  <si>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</si>
  <si>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</si>
  <si>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</si>
  <si>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</si>
  <si>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</si>
  <si>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</si>
  <si>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</si>
  <si>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</si>
  <si>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</si>
  <si>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</si>
  <si>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</si>
  <si>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</si>
  <si>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</si>
  <si>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</si>
  <si>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</si>
  <si>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</si>
  <si>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</si>
  <si>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</si>
  <si>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</si>
  <si>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</si>
  <si>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</si>
  <si>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</si>
  <si>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</si>
  <si>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</si>
  <si>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</si>
  <si>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</si>
  <si>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</si>
  <si>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</si>
  <si>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</si>
  <si>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</si>
  <si>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</si>
  <si>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</si>
  <si>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</si>
  <si>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</si>
  <si>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</si>
  <si>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</si>
  <si>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</si>
  <si>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</si>
  <si>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</si>
  <si>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</si>
  <si>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</si>
  <si>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</si>
  <si>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</si>
  <si>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</si>
  <si>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</si>
  <si>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</si>
  <si>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</si>
  <si>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</si>
  <si>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</si>
  <si>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</si>
  <si>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</si>
  <si>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</si>
  <si>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</si>
  <si>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</si>
  <si>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</si>
  <si>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</si>
  <si>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</si>
  <si>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</si>
  <si>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</si>
  <si>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</si>
  <si>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</si>
  <si>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</si>
  <si>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</si>
  <si>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</si>
  <si>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</si>
  <si>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</si>
  <si>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</si>
  <si>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</si>
  <si>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</si>
  <si>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</si>
  <si>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</si>
  <si>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</si>
  <si>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</si>
  <si>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</si>
  <si>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</si>
  <si>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</si>
  <si>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</si>
  <si>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</si>
  <si>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</si>
  <si>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</si>
  <si>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</si>
  <si>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</si>
  <si>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</si>
  <si>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</si>
  <si>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</si>
  <si>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</si>
  <si>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</si>
  <si>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</si>
  <si>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</si>
  <si>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</si>
  <si>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</si>
  <si>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</si>
  <si>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</si>
  <si>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</si>
  <si>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</si>
  <si>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</si>
  <si>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</si>
  <si>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</si>
  <si>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</si>
  <si>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</si>
  <si>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</si>
  <si>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</si>
  <si>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</si>
  <si>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</si>
  <si>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</si>
  <si>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</si>
  <si>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</si>
  <si>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</si>
  <si>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</si>
  <si>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</si>
  <si>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</si>
  <si>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</si>
  <si>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</si>
  <si>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</si>
  <si>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</si>
  <si>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</si>
  <si>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</si>
  <si>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</si>
  <si>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</si>
  <si>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</si>
  <si>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</si>
  <si>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</si>
  <si>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</si>
  <si>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</si>
  <si>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</si>
  <si>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</si>
  <si>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</si>
  <si>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</si>
  <si>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</si>
  <si>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</si>
  <si>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</si>
  <si>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</si>
  <si>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</si>
  <si>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</si>
  <si>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</si>
  <si>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</si>
  <si>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</si>
  <si>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</si>
  <si>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</si>
  <si>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</si>
  <si>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</si>
  <si>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</si>
  <si>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</si>
  <si>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</si>
  <si>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</si>
  <si>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</si>
  <si>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</si>
  <si>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</si>
  <si>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</si>
  <si>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</si>
  <si>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</si>
  <si>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</si>
  <si>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</si>
  <si>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</si>
  <si>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</si>
  <si>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</si>
  <si>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</si>
  <si>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</si>
  <si>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</si>
  <si>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</si>
  <si>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</si>
  <si>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</si>
  <si>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</si>
  <si>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</si>
  <si>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</si>
  <si>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</si>
  <si>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</si>
  <si>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</si>
  <si>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</si>
  <si>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</si>
  <si>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</si>
  <si>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</si>
  <si>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</si>
  <si>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</si>
  <si>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</si>
  <si>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</si>
  <si>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</si>
  <si>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</si>
  <si>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</si>
  <si>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</si>
  <si>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</si>
  <si>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</si>
  <si>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</si>
  <si>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</si>
  <si>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</si>
  <si>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</si>
  <si>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</si>
  <si>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</si>
  <si>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</si>
  <si>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</si>
  <si>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</si>
  <si>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</si>
  <si>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</si>
  <si>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</si>
  <si>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</si>
  <si>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</si>
  <si>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</si>
  <si>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</si>
  <si>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</si>
  <si>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</si>
  <si>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</si>
  <si>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</si>
  <si>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</si>
  <si>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</si>
  <si>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</si>
  <si>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</si>
  <si>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</si>
  <si>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</si>
  <si>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</si>
  <si>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</si>
  <si>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</si>
  <si>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</si>
  <si>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</si>
  <si>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</si>
  <si>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</si>
  <si>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</si>
  <si>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</si>
  <si>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</si>
  <si>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</si>
  <si>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</si>
  <si>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</si>
  <si>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</si>
  <si>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</si>
  <si>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</si>
  <si>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</si>
  <si>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</si>
  <si>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</si>
  <si>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</si>
  <si>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</si>
  <si>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</si>
  <si>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</si>
  <si>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</si>
  <si>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</si>
  <si>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</si>
  <si>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</si>
  <si>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</si>
  <si>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</si>
  <si>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</si>
  <si>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</si>
  <si>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</si>
  <si>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</si>
  <si>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</si>
  <si>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</si>
  <si>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</si>
  <si>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</si>
  <si>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</si>
  <si>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</si>
  <si>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</si>
  <si>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</si>
  <si>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</si>
  <si>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</si>
  <si>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</si>
  <si>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</si>
  <si>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</si>
  <si>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</si>
  <si>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</si>
  <si>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</si>
  <si>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</si>
  <si>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</si>
  <si>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</si>
  <si>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</si>
  <si>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</si>
  <si>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</si>
  <si>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</si>
  <si>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</si>
  <si>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</si>
  <si>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</si>
  <si>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</si>
  <si>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</si>
  <si>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</si>
  <si>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</si>
  <si>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</si>
  <si>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</si>
  <si>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</si>
  <si>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</si>
  <si>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</si>
  <si>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</si>
  <si>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</si>
  <si>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</si>
  <si>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</si>
  <si>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</si>
  <si>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</si>
  <si>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</si>
  <si>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</si>
  <si>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</si>
  <si>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</si>
  <si>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</si>
  <si>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</si>
  <si>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</si>
  <si>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</si>
  <si>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</si>
  <si>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</si>
  <si>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</si>
  <si>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</si>
  <si>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</si>
  <si>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</si>
  <si>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</si>
  <si>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</si>
  <si>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</si>
  <si>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</si>
  <si>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</si>
  <si>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</si>
  <si>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</si>
  <si>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</si>
  <si>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</si>
  <si>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</si>
  <si>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</si>
  <si>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</si>
  <si>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</si>
  <si>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</si>
  <si>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</si>
  <si>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</si>
  <si>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</si>
  <si>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</si>
  <si>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</si>
  <si>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</si>
  <si>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</si>
  <si>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</si>
  <si>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</si>
  <si>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</si>
  <si>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</si>
  <si>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</si>
  <si>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</si>
  <si>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</si>
  <si>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</si>
  <si>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</si>
  <si>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</si>
  <si>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</si>
  <si>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</si>
  <si>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</si>
  <si>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</si>
  <si>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</si>
  <si>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</si>
  <si>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</si>
  <si>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</si>
  <si>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</si>
  <si>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</si>
  <si>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</si>
  <si>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</si>
  <si>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</si>
  <si>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</si>
  <si>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</si>
  <si>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</si>
  <si>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</si>
  <si>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</si>
  <si>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</si>
  <si>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</si>
  <si>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</si>
  <si>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</si>
  <si>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</si>
  <si>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</si>
  <si>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</si>
  <si>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</si>
  <si>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</si>
  <si>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</si>
  <si>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</si>
  <si>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</si>
  <si>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</si>
  <si>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</si>
  <si>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</si>
  <si>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</si>
  <si>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</si>
  <si>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</si>
  <si>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</si>
  <si>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</si>
  <si>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</si>
  <si>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</si>
  <si>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</si>
  <si>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</si>
  <si>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</si>
  <si>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</si>
  <si>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</si>
  <si>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</si>
  <si>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</si>
  <si>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</si>
  <si>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</si>
  <si>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</si>
  <si>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</si>
  <si>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</si>
  <si>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</si>
  <si>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</si>
  <si>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</si>
  <si>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</si>
  <si>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</si>
  <si>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</si>
  <si>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</si>
  <si>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</si>
  <si>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</si>
  <si>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</si>
  <si>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</si>
  <si>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</si>
  <si>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</si>
  <si>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</si>
  <si>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</si>
  <si>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</si>
  <si>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</si>
  <si>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</si>
  <si>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</si>
  <si>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</si>
  <si>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</si>
  <si>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</si>
  <si>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</si>
  <si>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</si>
  <si>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</si>
  <si>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</si>
  <si>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</si>
  <si>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</si>
  <si>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</si>
  <si>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</si>
  <si>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</si>
  <si>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</si>
  <si>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</si>
  <si>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</si>
  <si>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</si>
  <si>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</si>
  <si>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</si>
  <si>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</si>
  <si>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</si>
  <si>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</si>
  <si>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</si>
  <si>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</si>
  <si>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</si>
  <si>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</si>
  <si>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</si>
  <si>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</si>
  <si>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</si>
  <si>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</si>
  <si>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</si>
  <si>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</si>
  <si>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</si>
  <si>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</si>
  <si>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</si>
  <si>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</si>
  <si>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</si>
  <si>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</si>
  <si>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</si>
  <si>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</si>
  <si>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</si>
  <si>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</si>
  <si>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</si>
  <si>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</si>
  <si>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</si>
  <si>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</si>
  <si>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</si>
  <si>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</si>
  <si>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</si>
  <si>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</si>
  <si>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</si>
  <si>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</si>
  <si>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</si>
  <si>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</si>
  <si>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</si>
  <si>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</si>
  <si>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</si>
  <si>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</si>
  <si>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</si>
  <si>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</si>
  <si>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</si>
  <si>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</si>
  <si>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</si>
  <si>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</si>
  <si>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</si>
  <si>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</si>
  <si>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</si>
  <si>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</si>
  <si>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</si>
  <si>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</si>
  <si>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</si>
  <si>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</si>
  <si>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</si>
  <si>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</si>
  <si>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</si>
  <si>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</si>
  <si>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</si>
  <si>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</si>
  <si>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</si>
  <si>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</si>
  <si>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</si>
  <si>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</si>
  <si>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</si>
  <si>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</si>
  <si>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</si>
  <si>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</si>
  <si>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</si>
  <si>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</si>
  <si>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</si>
  <si>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</si>
  <si>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</si>
  <si>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</si>
  <si>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</si>
  <si>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</si>
  <si>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</si>
  <si>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</si>
  <si>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</si>
  <si>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</si>
  <si>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</si>
  <si>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</si>
  <si>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</si>
  <si>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</si>
  <si>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</si>
  <si>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</si>
  <si>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</si>
  <si>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</si>
  <si>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</si>
  <si>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</si>
  <si>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</si>
  <si>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</si>
  <si>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</si>
  <si>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</si>
  <si>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</si>
  <si>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</si>
  <si>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</si>
  <si>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</si>
  <si>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</si>
  <si>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</si>
  <si>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</si>
  <si>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</si>
  <si>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</si>
  <si>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</si>
  <si>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</si>
  <si>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</si>
  <si>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</si>
  <si>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</si>
  <si>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</si>
  <si>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</si>
  <si>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</si>
  <si>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</si>
  <si>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</si>
  <si>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</si>
  <si>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</si>
  <si>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</si>
  <si>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</si>
  <si>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</si>
  <si>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</si>
  <si>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</si>
  <si>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</si>
  <si>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</si>
  <si>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</si>
  <si>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</si>
  <si>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</si>
  <si>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</si>
  <si>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</si>
  <si>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</si>
  <si>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</si>
  <si>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</si>
  <si>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</si>
  <si>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</si>
  <si>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</si>
  <si>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</si>
  <si>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</si>
  <si>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</si>
  <si>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</si>
  <si>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</si>
  <si>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</si>
  <si>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</si>
  <si>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</si>
  <si>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</si>
  <si>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</si>
  <si>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</si>
  <si>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</si>
  <si>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</si>
  <si>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</si>
  <si>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</si>
  <si>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</si>
  <si>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</si>
  <si>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</si>
  <si>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</si>
  <si>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</si>
  <si>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</si>
  <si>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</si>
  <si>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</si>
  <si>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</si>
  <si>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</si>
  <si>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</si>
  <si>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</si>
  <si>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</si>
  <si>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</si>
  <si>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</si>
  <si>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</si>
  <si>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</si>
  <si>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</si>
  <si>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</si>
  <si>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</si>
  <si>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</si>
  <si>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</si>
  <si>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</si>
  <si>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</si>
  <si>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</si>
  <si>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</si>
  <si>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</si>
  <si>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</si>
  <si>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</si>
  <si>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</si>
  <si>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</si>
  <si>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</si>
  <si>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</si>
  <si>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</si>
  <si>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</si>
  <si>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</si>
  <si>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</si>
  <si>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</si>
  <si>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</si>
  <si>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</si>
  <si>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</si>
  <si>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</si>
  <si>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</si>
  <si>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</si>
  <si>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</si>
  <si>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</si>
  <si>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</si>
  <si>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</si>
  <si>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</si>
  <si>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</si>
  <si>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</si>
  <si>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</si>
  <si>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</si>
  <si>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</si>
  <si>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</si>
  <si>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</si>
  <si>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</si>
  <si>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</si>
  <si>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</si>
  <si>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</si>
  <si>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</si>
  <si>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</si>
  <si>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</si>
  <si>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</si>
  <si>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</si>
  <si>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</si>
  <si>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</si>
  <si>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</si>
  <si>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</si>
  <si>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</si>
  <si>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</si>
  <si>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</si>
  <si>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</si>
  <si>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</si>
  <si>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</si>
  <si>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</si>
  <si>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</si>
  <si>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</si>
  <si>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</si>
  <si>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</si>
  <si>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</si>
  <si>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</si>
  <si>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</si>
  <si>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</si>
  <si>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</si>
  <si>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</si>
  <si>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</si>
  <si>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</si>
  <si>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</si>
  <si>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</si>
  <si>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</si>
  <si>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</si>
  <si>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</si>
  <si>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</si>
  <si>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</si>
  <si>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</si>
  <si>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</si>
  <si>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</si>
  <si>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</si>
  <si>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</si>
  <si>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</si>
  <si>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</si>
  <si>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</si>
  <si>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</si>
  <si>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</si>
  <si>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</si>
  <si>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</si>
  <si>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</si>
  <si>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</si>
  <si>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</si>
  <si>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</si>
  <si>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</si>
  <si>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</si>
  <si>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</si>
  <si>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</si>
  <si>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</si>
  <si>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</si>
  <si>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</si>
  <si>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</si>
  <si>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</si>
  <si>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</si>
  <si>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</si>
  <si>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</si>
  <si>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</si>
  <si>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</si>
  <si>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</si>
  <si>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</si>
  <si>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</si>
  <si>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</si>
  <si>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</si>
  <si>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</si>
  <si>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</si>
  <si>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</si>
  <si>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</si>
  <si>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</si>
  <si>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</si>
  <si>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</si>
  <si>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</si>
  <si>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</si>
  <si>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</si>
  <si>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</si>
  <si>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</si>
  <si>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</si>
  <si>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</si>
  <si>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</si>
  <si>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</si>
  <si>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</si>
  <si>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</si>
  <si>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</si>
  <si>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</si>
  <si>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</si>
  <si>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</si>
  <si>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</si>
  <si>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</si>
  <si>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</si>
  <si>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</si>
  <si>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</si>
  <si>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</si>
  <si>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</si>
  <si>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</si>
  <si>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</si>
  <si>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</si>
  <si>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</si>
  <si>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</si>
  <si>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</si>
  <si>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</si>
  <si>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</si>
  <si>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</si>
  <si>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</si>
  <si>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</si>
  <si>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</si>
  <si>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</si>
  <si>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</si>
  <si>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</si>
  <si>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</si>
  <si>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</si>
  <si>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</si>
  <si>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</si>
  <si>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</si>
  <si>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</si>
  <si>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</si>
  <si>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</si>
  <si>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</si>
  <si>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</si>
  <si>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</si>
  <si>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</si>
  <si>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</si>
  <si>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</si>
  <si>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</si>
  <si>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</si>
  <si>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</si>
  <si>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</si>
  <si>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</si>
  <si>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</si>
  <si>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</si>
  <si>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</si>
  <si>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</si>
  <si>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</si>
  <si>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</si>
  <si>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</si>
  <si>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</si>
  <si>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</si>
  <si>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</si>
  <si>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</si>
  <si>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</si>
  <si>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</si>
  <si>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</si>
  <si>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</si>
  <si>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</si>
  <si>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</si>
  <si>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</si>
  <si>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</si>
  <si>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</si>
  <si>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</si>
  <si>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</si>
  <si>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</si>
  <si>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</si>
  <si>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</si>
  <si>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</si>
  <si>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</si>
  <si>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</si>
  <si>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</si>
  <si>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</si>
  <si>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</si>
  <si>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</si>
  <si>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</si>
  <si>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</si>
  <si>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</si>
  <si>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</si>
  <si>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</si>
  <si>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</si>
  <si>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</si>
  <si>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</si>
  <si>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</si>
  <si>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</si>
  <si>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</si>
  <si>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</si>
  <si>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</si>
  <si>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</si>
  <si>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</si>
  <si>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</si>
  <si>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</si>
  <si>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</si>
  <si>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</si>
  <si>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</si>
  <si>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</si>
  <si>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</si>
  <si>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</si>
  <si>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</si>
  <si>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</si>
  <si>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</si>
  <si>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</si>
  <si>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</si>
  <si>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</si>
  <si>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</si>
  <si>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</si>
  <si>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</si>
  <si>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</si>
  <si>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</si>
  <si>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</si>
  <si>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</si>
  <si>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</si>
  <si>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</si>
  <si>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</si>
  <si>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</si>
  <si>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</si>
  <si>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</si>
  <si>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</si>
  <si>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</si>
  <si>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</si>
  <si>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</si>
  <si>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</si>
  <si>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</si>
  <si>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</si>
  <si>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</si>
  <si>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</si>
  <si>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</si>
  <si>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</si>
  <si>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</si>
  <si>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</si>
  <si>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</si>
  <si>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</si>
  <si>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</si>
  <si>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</si>
  <si>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</si>
  <si>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</si>
  <si>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</si>
  <si>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</si>
  <si>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</si>
  <si>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</si>
  <si>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</si>
  <si>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</si>
  <si>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</si>
  <si>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</si>
  <si>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</si>
  <si>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</si>
  <si>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</si>
  <si>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</si>
  <si>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</si>
  <si>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</si>
  <si>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</si>
  <si>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</si>
  <si>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</si>
  <si>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</si>
  <si>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</si>
  <si>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</si>
  <si>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</si>
  <si>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</si>
  <si>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</si>
  <si>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</si>
  <si>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</si>
  <si>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</si>
  <si>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</si>
  <si>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</si>
  <si>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</si>
  <si>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</si>
  <si>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</si>
  <si>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</si>
  <si>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</si>
  <si>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</si>
  <si>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</si>
  <si>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</si>
  <si>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</si>
  <si>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</si>
  <si>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</si>
  <si>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</si>
  <si>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</si>
  <si>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</si>
  <si>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</si>
  <si>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</si>
  <si>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</si>
  <si>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</si>
  <si>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</si>
  <si>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</si>
  <si>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</si>
  <si>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</si>
  <si>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</si>
  <si>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</si>
  <si>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</si>
  <si>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</si>
  <si>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</si>
  <si>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</si>
  <si>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</si>
  <si>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</si>
  <si>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</si>
  <si>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</si>
  <si>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</si>
  <si>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</si>
  <si>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</si>
  <si>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</si>
  <si>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</si>
  <si>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</si>
  <si>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</si>
  <si>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</si>
  <si>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</si>
  <si>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</si>
  <si>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</si>
  <si>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</si>
  <si>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</si>
  <si>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</si>
  <si>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</si>
  <si>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</si>
  <si>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</si>
  <si>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</si>
  <si>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</si>
  <si>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</si>
  <si>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</si>
  <si>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</si>
  <si>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</si>
  <si>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</si>
  <si>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</si>
  <si>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</si>
  <si>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</si>
  <si>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</si>
  <si>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</si>
  <si>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</si>
  <si>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</si>
  <si>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</si>
  <si>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</si>
  <si>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</si>
  <si>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</si>
  <si>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</si>
  <si>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</si>
  <si>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</si>
  <si>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</si>
  <si>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</si>
  <si>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</si>
  <si>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</si>
  <si>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</si>
  <si>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</si>
  <si>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</si>
  <si>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</si>
  <si>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</si>
  <si>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</si>
  <si>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</si>
  <si>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</si>
  <si>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</si>
  <si>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</si>
  <si>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</si>
  <si>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</si>
  <si>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</si>
  <si>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</si>
  <si>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</si>
  <si>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</si>
  <si>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</si>
  <si>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</si>
  <si>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</si>
  <si>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</si>
  <si>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</si>
  <si>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</si>
  <si>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</si>
  <si>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</si>
  <si>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</si>
  <si>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</si>
  <si>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</si>
  <si>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</si>
  <si>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</si>
  <si>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</si>
  <si>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</si>
  <si>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</si>
  <si>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</si>
  <si>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</si>
  <si>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</si>
  <si>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</si>
  <si>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</si>
  <si>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</si>
  <si>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</si>
  <si>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</si>
  <si>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</si>
  <si>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</si>
  <si>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</si>
  <si>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</si>
  <si>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</si>
  <si>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</si>
  <si>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</si>
  <si>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</si>
  <si>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</si>
  <si>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</si>
  <si>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</si>
  <si>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</si>
  <si>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</si>
  <si>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</si>
  <si>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</si>
  <si>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</si>
  <si>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</si>
  <si>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</si>
  <si>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</si>
  <si>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</si>
  <si>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</si>
  <si>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</si>
  <si>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</si>
  <si>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</si>
  <si>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</si>
  <si>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</si>
  <si>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</si>
  <si>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</si>
  <si>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</si>
  <si>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</si>
  <si>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</si>
  <si>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</si>
  <si>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</si>
  <si>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</si>
  <si>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</si>
  <si>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</si>
  <si>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</si>
  <si>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</si>
  <si>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</si>
  <si>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</si>
  <si>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</si>
  <si>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</si>
  <si>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</si>
  <si>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</si>
  <si>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</si>
  <si>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</si>
  <si>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</si>
  <si>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</si>
  <si>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</si>
  <si>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</si>
  <si>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</si>
  <si>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</si>
  <si>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</si>
  <si>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</si>
  <si>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</si>
  <si>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</si>
  <si>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</si>
  <si>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</si>
  <si>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</si>
  <si>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</si>
  <si>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</si>
  <si>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</si>
  <si>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</si>
  <si>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</si>
  <si>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</si>
  <si>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</si>
  <si>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</si>
  <si>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</si>
  <si>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</si>
  <si>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</si>
  <si>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</si>
  <si>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</si>
  <si>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</si>
  <si>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</si>
  <si>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</si>
  <si>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</si>
  <si>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</si>
  <si>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</si>
  <si>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</si>
  <si>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</si>
  <si>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</si>
  <si>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</si>
  <si>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</si>
  <si>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</si>
  <si>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</si>
  <si>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</si>
  <si>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</si>
  <si>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</si>
  <si>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</si>
  <si>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</si>
  <si>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</si>
  <si>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</si>
  <si>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</si>
  <si>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</si>
  <si>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</si>
  <si>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</si>
  <si>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</si>
  <si>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</si>
  <si>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</si>
  <si>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</si>
  <si>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</si>
  <si>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</si>
  <si>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</si>
  <si>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</si>
  <si>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</si>
  <si>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</si>
  <si>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</si>
  <si>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</si>
  <si>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</si>
  <si>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</si>
  <si>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</si>
  <si>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</si>
  <si>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</si>
  <si>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</si>
  <si>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</si>
  <si>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</si>
  <si>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</si>
  <si>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</si>
  <si>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</si>
  <si>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</si>
  <si>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</si>
  <si>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</si>
  <si>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</si>
  <si>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</si>
  <si>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</si>
  <si>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</si>
  <si>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</si>
  <si>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</si>
  <si>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</si>
  <si>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</si>
  <si>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</si>
  <si>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</si>
  <si>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</si>
  <si>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</si>
  <si>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</si>
  <si>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</si>
  <si>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</si>
  <si>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</si>
  <si>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</si>
  <si>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</si>
  <si>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</si>
  <si>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</si>
  <si>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</si>
  <si>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</si>
  <si>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</si>
  <si>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</si>
  <si>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</si>
  <si>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</si>
  <si>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</si>
  <si>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</si>
  <si>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</si>
  <si>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</si>
  <si>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</si>
  <si>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</si>
  <si>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</si>
  <si>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</si>
  <si>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</si>
  <si>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</si>
  <si>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</si>
  <si>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</si>
  <si>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</si>
  <si>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</si>
  <si>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</si>
  <si>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</si>
  <si>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</si>
  <si>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</si>
  <si>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</si>
  <si>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</si>
  <si>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</si>
  <si>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</si>
  <si>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</si>
  <si>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</si>
  <si>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</si>
  <si>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</si>
  <si>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</si>
  <si>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</si>
  <si>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</si>
  <si>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</si>
  <si>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</si>
  <si>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</si>
  <si>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</si>
  <si>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</si>
  <si>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</si>
  <si>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</si>
  <si>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</si>
  <si>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</si>
  <si>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</si>
  <si>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</si>
  <si>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</si>
  <si>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</si>
  <si>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</si>
  <si>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</si>
  <si>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</si>
  <si>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</si>
  <si>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</si>
  <si>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</si>
  <si>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</si>
  <si>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</si>
  <si>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</si>
  <si>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</si>
  <si>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</si>
  <si>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</si>
  <si>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</si>
  <si>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</si>
  <si>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</si>
  <si>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</si>
  <si>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</si>
  <si>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</si>
  <si>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</si>
  <si>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</si>
  <si>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</si>
  <si>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</si>
  <si>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</si>
  <si>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</si>
  <si>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</si>
  <si>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</si>
  <si>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</si>
  <si>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</si>
  <si>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</si>
  <si>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</si>
  <si>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</si>
  <si>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</si>
  <si>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</si>
  <si>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</si>
  <si>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</si>
  <si>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</si>
  <si>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</si>
  <si>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</si>
  <si>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</si>
  <si>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</si>
  <si>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</si>
  <si>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</si>
  <si>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</si>
  <si>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</si>
  <si>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</si>
  <si>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</si>
  <si>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</si>
  <si>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</si>
  <si>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</si>
  <si>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</si>
  <si>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</si>
  <si>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</si>
  <si>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</si>
  <si>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</si>
  <si>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</si>
  <si>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</si>
  <si>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</si>
  <si>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</si>
  <si>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</si>
  <si>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</si>
  <si>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</si>
  <si>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</si>
  <si>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</si>
  <si>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</si>
  <si>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</si>
  <si>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</si>
  <si>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</si>
  <si>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</si>
  <si>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</si>
  <si>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</si>
  <si>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</si>
  <si>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</si>
  <si>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</si>
  <si>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</si>
  <si>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</si>
  <si>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</si>
  <si>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</si>
  <si>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</si>
  <si>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</si>
  <si>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</si>
  <si>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</si>
  <si>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</si>
  <si>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</si>
  <si>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</si>
  <si>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</si>
  <si>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</si>
  <si>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</si>
  <si>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</si>
  <si>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</si>
  <si>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</si>
  <si>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</si>
  <si>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</si>
  <si>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</si>
  <si>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</si>
  <si>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</si>
  <si>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</si>
  <si>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</si>
  <si>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</si>
  <si>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</si>
  <si>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</si>
  <si>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</si>
  <si>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</si>
  <si>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</si>
  <si>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</si>
  <si>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</si>
  <si>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</si>
  <si>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</si>
  <si>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</si>
  <si>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</si>
  <si>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</si>
  <si>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</si>
  <si>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</si>
  <si>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</si>
  <si>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</si>
  <si>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</si>
  <si>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</si>
  <si>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</si>
  <si>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</si>
  <si>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</si>
  <si>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</si>
  <si>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</si>
  <si>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</si>
  <si>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</si>
  <si>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</si>
  <si>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</si>
  <si>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</si>
  <si>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</si>
  <si>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</si>
  <si>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</si>
  <si>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</si>
  <si>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</si>
  <si>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</si>
  <si>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</si>
  <si>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</si>
  <si>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</si>
  <si>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</si>
  <si>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</si>
  <si>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</si>
  <si>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</si>
  <si>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</si>
  <si>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</si>
  <si>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</si>
  <si>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</si>
  <si>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</si>
  <si>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</si>
  <si>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</si>
  <si>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</si>
  <si>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</si>
  <si>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</si>
  <si>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</si>
  <si>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</si>
  <si>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</si>
  <si>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</si>
  <si>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</si>
  <si>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</si>
  <si>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</si>
  <si>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</si>
  <si>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</si>
  <si>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</si>
  <si>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</si>
  <si>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</si>
  <si>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</si>
  <si>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</si>
  <si>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</si>
  <si>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</si>
  <si>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</si>
  <si>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</si>
  <si>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</si>
  <si>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</si>
  <si>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</si>
  <si>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</si>
  <si>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</si>
  <si>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</si>
  <si>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</si>
  <si>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</si>
  <si>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</si>
  <si>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</si>
  <si>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</si>
  <si>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</si>
  <si>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</si>
  <si>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</si>
  <si>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</si>
  <si>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</si>
  <si>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</si>
  <si>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</si>
  <si>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</si>
  <si>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</si>
  <si>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</si>
  <si>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</si>
  <si>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</si>
  <si>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</si>
  <si>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</si>
  <si>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</si>
  <si>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</si>
  <si>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</si>
  <si>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</si>
  <si>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</si>
  <si>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</si>
  <si>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</si>
  <si>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</si>
  <si>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</si>
  <si>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</si>
  <si>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</si>
  <si>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</si>
  <si>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</si>
  <si>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</si>
  <si>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</si>
  <si>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</si>
  <si>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</si>
  <si>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</si>
  <si>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</si>
  <si>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</si>
  <si>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</si>
  <si>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</si>
  <si>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</si>
  <si>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</si>
  <si>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</si>
  <si>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</si>
  <si>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</si>
  <si>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</si>
  <si>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</si>
  <si>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</si>
  <si>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</si>
  <si>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</si>
  <si>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</si>
  <si>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</si>
  <si>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</si>
  <si>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</si>
  <si>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</si>
  <si>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</si>
  <si>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</si>
  <si>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</si>
  <si>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</si>
  <si>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</si>
  <si>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</si>
  <si>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</si>
  <si>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</si>
  <si>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</si>
  <si>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</si>
  <si>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</si>
  <si>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</si>
  <si>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</si>
  <si>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</si>
  <si>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</si>
  <si>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</si>
  <si>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</si>
  <si>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</si>
  <si>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</si>
  <si>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</si>
  <si>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</si>
  <si>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</si>
  <si>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</si>
  <si>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</si>
  <si>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</si>
  <si>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</si>
  <si>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</si>
  <si>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</si>
  <si>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</si>
  <si>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</si>
  <si>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</si>
  <si>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</si>
  <si>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</si>
  <si>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</si>
  <si>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</si>
  <si>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</si>
  <si>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</si>
  <si>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</si>
  <si>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</si>
  <si>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</si>
  <si>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</si>
  <si>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</si>
  <si>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</si>
  <si>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</si>
  <si>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</si>
  <si>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</si>
  <si>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</si>
  <si>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</si>
  <si>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</si>
  <si>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</si>
  <si>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</si>
  <si>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</si>
  <si>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</si>
  <si>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</si>
  <si>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</si>
  <si>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</si>
  <si>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</si>
  <si>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</si>
  <si>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</si>
  <si>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</si>
  <si>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</si>
  <si>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</si>
  <si>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</si>
  <si>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</si>
  <si>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</si>
  <si>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</si>
  <si>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</si>
  <si>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</si>
  <si>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</si>
  <si>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</si>
  <si>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</si>
  <si>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</si>
  <si>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</si>
  <si>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</si>
  <si>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</si>
  <si>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</si>
  <si>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</si>
  <si>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</si>
  <si>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</si>
  <si>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</si>
  <si>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</si>
  <si>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</si>
  <si>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</si>
  <si>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</si>
  <si>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</si>
  <si>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</si>
  <si>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</si>
  <si>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</si>
  <si>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</si>
  <si>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</si>
  <si>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</si>
  <si>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</si>
  <si>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</si>
  <si>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</si>
  <si>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</si>
  <si>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</si>
  <si>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</si>
  <si>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</si>
  <si>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</si>
  <si>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</si>
  <si>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</si>
  <si>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</si>
  <si>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</si>
  <si>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</si>
  <si>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</si>
  <si>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</si>
  <si>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</si>
  <si>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</si>
  <si>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</si>
  <si>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</si>
  <si>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</si>
  <si>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</si>
  <si>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</si>
  <si>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</si>
  <si>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</si>
  <si>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</si>
  <si>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</si>
  <si>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</si>
  <si>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</si>
  <si>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</si>
  <si>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</si>
  <si>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</si>
  <si>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</si>
  <si>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</si>
  <si>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</si>
  <si>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</si>
  <si>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</si>
  <si>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</si>
  <si>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</si>
  <si>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</si>
  <si>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</si>
  <si>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</si>
  <si>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</si>
  <si>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</si>
  <si>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</si>
  <si>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</si>
  <si>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</si>
  <si>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</si>
  <si>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</si>
  <si>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</si>
  <si>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</si>
  <si>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</si>
  <si>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</si>
  <si>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</si>
  <si>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</si>
  <si>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</si>
  <si>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</si>
  <si>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</si>
  <si>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</si>
  <si>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</si>
  <si>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</si>
  <si>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</si>
  <si>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</si>
  <si>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</si>
  <si>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</si>
  <si>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</si>
  <si>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</si>
  <si>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</si>
  <si>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</si>
  <si>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</si>
  <si>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</si>
  <si>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</si>
  <si>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</si>
  <si>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</si>
  <si>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</si>
  <si>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</si>
  <si>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</si>
  <si>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</si>
  <si>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</si>
  <si>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</si>
  <si>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</si>
  <si>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</si>
  <si>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</si>
  <si>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</si>
  <si>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</si>
  <si>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</si>
  <si>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</si>
  <si>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</si>
  <si>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</si>
  <si>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</si>
  <si>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</si>
  <si>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</si>
  <si>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</si>
  <si>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</si>
  <si>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</si>
  <si>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</si>
  <si>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</si>
  <si>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</si>
  <si>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</si>
  <si>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</si>
  <si>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</si>
  <si>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</si>
  <si>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</si>
  <si>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</si>
  <si>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</si>
  <si>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</si>
  <si>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</si>
  <si>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</si>
  <si>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</si>
  <si>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</si>
  <si>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</si>
  <si>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</si>
  <si>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</si>
  <si>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</si>
  <si>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</si>
  <si>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</si>
  <si>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</si>
  <si>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</si>
  <si>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</si>
  <si>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</si>
  <si>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</si>
  <si>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</si>
  <si>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</si>
  <si>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</si>
  <si>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</si>
  <si>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</si>
  <si>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</si>
  <si>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</si>
  <si>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</si>
  <si>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</si>
  <si>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</si>
  <si>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</si>
  <si>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</si>
  <si>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</si>
  <si>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</si>
  <si>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</si>
  <si>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</si>
  <si>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</si>
  <si>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</si>
  <si>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</si>
  <si>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</si>
  <si>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</si>
  <si>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</si>
  <si>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</si>
  <si>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</si>
  <si>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</si>
  <si>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</si>
  <si>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</si>
  <si>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</si>
  <si>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</si>
  <si>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</si>
  <si>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</si>
  <si>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</si>
  <si>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</si>
  <si>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</si>
  <si>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</si>
  <si>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</si>
  <si>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</si>
  <si>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</si>
  <si>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</si>
  <si>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</si>
  <si>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</si>
  <si>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</si>
  <si>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</si>
  <si>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</si>
  <si>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</si>
  <si>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</si>
  <si>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</si>
  <si>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</si>
  <si>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</si>
  <si>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</si>
  <si>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</si>
  <si>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</si>
  <si>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</si>
  <si>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</si>
  <si>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</si>
  <si>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</si>
  <si>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</si>
  <si>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</si>
  <si>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</si>
  <si>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</si>
  <si>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</si>
  <si>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</si>
  <si>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</si>
  <si>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</si>
  <si>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</si>
  <si>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</si>
  <si>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</si>
  <si>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</si>
  <si>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</si>
  <si>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</si>
  <si>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</si>
  <si>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</si>
  <si>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</si>
  <si>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</si>
  <si>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</si>
  <si>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</si>
  <si>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</si>
  <si>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</si>
  <si>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</si>
  <si>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</si>
  <si>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</si>
  <si>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</si>
  <si>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</si>
  <si>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</si>
  <si>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</si>
  <si>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</si>
  <si>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</si>
  <si>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</si>
  <si>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</si>
  <si>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</si>
  <si>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</si>
  <si>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</si>
  <si>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</si>
  <si>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</si>
  <si>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</si>
  <si>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</si>
  <si>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</si>
  <si>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</si>
  <si>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</si>
  <si>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</si>
  <si>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</si>
  <si>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</si>
  <si>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</si>
  <si>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</si>
  <si>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</si>
  <si>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</si>
  <si>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</si>
  <si>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</si>
  <si>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</si>
  <si>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</si>
  <si>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</si>
  <si>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</si>
  <si>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</si>
  <si>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</si>
  <si>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</si>
  <si>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</si>
  <si>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</si>
  <si>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</si>
  <si>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</si>
  <si>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</si>
  <si>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</si>
  <si>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</si>
  <si>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</si>
  <si>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</si>
  <si>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</si>
  <si>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</si>
  <si>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</si>
  <si>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</si>
  <si>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</si>
  <si>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</si>
  <si>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</si>
  <si>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</si>
  <si>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</si>
  <si>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</si>
  <si>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</si>
  <si>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</si>
  <si>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</si>
  <si>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</si>
  <si>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</si>
  <si>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</si>
  <si>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</si>
  <si>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</si>
  <si>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</si>
  <si>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</si>
  <si>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</si>
  <si>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</si>
  <si>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</si>
  <si>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</si>
  <si>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</si>
  <si>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</si>
  <si>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</si>
  <si>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</si>
  <si>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</si>
  <si>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</si>
  <si>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</si>
  <si>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</si>
  <si>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</si>
  <si>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</si>
  <si>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</si>
  <si>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</si>
  <si>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</si>
  <si>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</si>
  <si>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</si>
  <si>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</si>
  <si>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</si>
  <si>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</si>
  <si>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</si>
  <si>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</si>
  <si>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</si>
  <si>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</si>
  <si>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</si>
  <si>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</si>
  <si>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</si>
  <si>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</si>
  <si>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</si>
  <si>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</si>
  <si>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</si>
  <si>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</si>
  <si>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</si>
  <si>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</si>
  <si>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</si>
  <si>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</si>
  <si>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</si>
  <si>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</si>
  <si>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</si>
  <si>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</si>
  <si>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</si>
  <si>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</si>
  <si>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</si>
  <si>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</si>
  <si>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</si>
  <si>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</si>
  <si>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</si>
  <si>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</si>
  <si>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</si>
  <si>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</si>
  <si>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</si>
  <si>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</si>
  <si>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</si>
  <si>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</si>
  <si>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</si>
  <si>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</si>
  <si>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</si>
  <si>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</si>
  <si>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</si>
  <si>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</si>
  <si>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</si>
  <si>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</si>
  <si>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</si>
  <si>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</si>
  <si>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</si>
  <si>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</si>
  <si>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</si>
  <si>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</si>
  <si>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</si>
  <si>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</si>
  <si>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</si>
  <si>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</si>
  <si>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</si>
  <si>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</si>
  <si>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</si>
  <si>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</si>
  <si>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</si>
  <si>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</si>
  <si>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</si>
  <si>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</si>
  <si>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</si>
  <si>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</si>
  <si>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</si>
  <si>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</si>
  <si>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</si>
  <si>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</si>
  <si>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</si>
  <si>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</si>
  <si>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</si>
  <si>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</si>
  <si>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</si>
  <si>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</si>
  <si>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</si>
  <si>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</si>
  <si>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</si>
  <si>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</si>
  <si>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</si>
  <si>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</si>
  <si>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</si>
  <si>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</si>
  <si>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</si>
  <si>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</si>
  <si>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</si>
  <si>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</si>
  <si>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</si>
  <si>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</si>
  <si>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</si>
  <si>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</si>
  <si>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</si>
  <si>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</si>
  <si>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</si>
  <si>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</si>
  <si>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</si>
  <si>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</si>
  <si>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</si>
  <si>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</si>
  <si>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</si>
  <si>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</si>
  <si>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</si>
  <si>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</si>
  <si>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</si>
  <si>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</si>
  <si>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</si>
  <si>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</si>
  <si>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</si>
  <si>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</si>
  <si>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</si>
  <si>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</si>
  <si>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</si>
  <si>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</si>
  <si>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</si>
  <si>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</si>
  <si>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</si>
  <si>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</si>
  <si>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</si>
  <si>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</si>
  <si>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</si>
  <si>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</si>
  <si>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</si>
  <si>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</si>
  <si>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</si>
  <si>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</si>
  <si>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</si>
  <si>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</si>
  <si>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</si>
  <si>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</si>
  <si>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</si>
  <si>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</si>
  <si>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</si>
  <si>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</si>
  <si>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</si>
  <si>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</si>
  <si>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</si>
  <si>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</si>
  <si>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</si>
  <si>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</si>
  <si>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</si>
  <si>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</si>
  <si>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</si>
  <si>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</si>
  <si>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</si>
  <si>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</si>
  <si>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</si>
  <si>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</si>
  <si>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</si>
  <si>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</si>
  <si>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</si>
  <si>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</si>
  <si>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</si>
  <si>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</si>
  <si>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</si>
  <si>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</si>
  <si>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</si>
  <si>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</si>
  <si>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</si>
  <si>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</si>
  <si>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</si>
  <si>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</si>
  <si>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</si>
  <si>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</si>
  <si>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</si>
  <si>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</si>
  <si>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</si>
  <si>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</si>
  <si>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</si>
  <si>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</si>
  <si>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</si>
  <si>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</si>
  <si>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</si>
  <si>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</si>
  <si>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</si>
  <si>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</si>
  <si>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</si>
  <si>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</si>
  <si>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</si>
  <si>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</si>
  <si>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</si>
  <si>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</si>
  <si>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</si>
  <si>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</si>
  <si>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</si>
  <si>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</si>
  <si>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</si>
  <si>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</si>
  <si>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</si>
  <si>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</si>
  <si>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</si>
  <si>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</si>
  <si>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</si>
  <si>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</si>
  <si>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</si>
  <si>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</si>
  <si>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</si>
  <si>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</si>
  <si>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</si>
  <si>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</si>
  <si>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</si>
  <si>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</si>
  <si>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</si>
  <si>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</si>
  <si>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</si>
  <si>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</si>
  <si>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</si>
  <si>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</si>
  <si>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</si>
  <si>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</si>
  <si>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</si>
  <si>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</si>
  <si>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</si>
  <si>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</si>
  <si>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</si>
  <si>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</si>
  <si>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</si>
  <si>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</si>
  <si>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</si>
  <si>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</si>
  <si>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</si>
  <si>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</si>
  <si>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</si>
  <si>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</si>
  <si>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</si>
  <si>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</si>
  <si>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</si>
  <si>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</si>
  <si>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</si>
  <si>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</si>
  <si>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</si>
  <si>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</si>
  <si>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</si>
  <si>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</si>
  <si>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</si>
  <si>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</si>
  <si>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</si>
  <si>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</si>
  <si>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</si>
  <si>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</si>
  <si>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</si>
  <si>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</si>
  <si>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</si>
  <si>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</si>
  <si>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</si>
  <si>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</si>
  <si>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</si>
  <si>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</si>
  <si>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</si>
  <si>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</si>
  <si>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</si>
  <si>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</si>
  <si>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</si>
  <si>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</si>
  <si>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</si>
  <si>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</si>
  <si>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</si>
  <si>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</si>
  <si>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</si>
  <si>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</si>
  <si>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</si>
  <si>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</si>
  <si>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</si>
  <si>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</si>
  <si>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</si>
  <si>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</si>
  <si>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</si>
  <si>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</si>
  <si>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</si>
  <si>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</si>
  <si>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</si>
  <si>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</si>
  <si>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</si>
  <si>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</si>
  <si>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</si>
  <si>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</si>
  <si>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</si>
  <si>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</si>
  <si>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</si>
  <si>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</si>
  <si>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</si>
  <si>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</si>
  <si>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</si>
  <si>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</si>
  <si>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</si>
  <si>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</si>
  <si>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</si>
  <si>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</si>
  <si>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</si>
  <si>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</si>
  <si>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</si>
  <si>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</si>
  <si>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</si>
  <si>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</si>
  <si>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</si>
  <si>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</si>
  <si>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</si>
  <si>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</si>
  <si>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</si>
  <si>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</si>
  <si>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</si>
  <si>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</si>
  <si>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</si>
  <si>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</si>
  <si>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</si>
  <si>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</si>
  <si>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</si>
  <si>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</si>
  <si>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</si>
  <si>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</si>
  <si>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</si>
  <si>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</si>
  <si>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</si>
  <si>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</si>
  <si>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</si>
  <si>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</si>
  <si>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</si>
  <si>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</si>
  <si>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</si>
  <si>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</si>
  <si>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</si>
  <si>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</si>
  <si>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</si>
  <si>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</si>
  <si>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</si>
  <si>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</si>
  <si>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</si>
  <si>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</si>
  <si>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</si>
  <si>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</si>
  <si>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</si>
  <si>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</si>
  <si>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</si>
  <si>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</si>
  <si>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</si>
  <si>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</si>
  <si>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</si>
  <si>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</si>
  <si>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</si>
  <si>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</si>
  <si>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</si>
  <si>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</si>
  <si>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</si>
  <si>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</si>
  <si>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</si>
  <si>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</si>
  <si>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</si>
  <si>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</si>
  <si>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</si>
  <si>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</si>
  <si>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</si>
  <si>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</si>
  <si>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</si>
  <si>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</si>
  <si>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</si>
  <si>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</si>
  <si>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</si>
  <si>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</si>
  <si>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</si>
  <si>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</si>
  <si>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</si>
  <si>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</si>
  <si>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</si>
  <si>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</si>
  <si>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</si>
  <si>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</si>
  <si>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</si>
  <si>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</si>
  <si>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</si>
  <si>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</si>
  <si>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</si>
  <si>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</si>
  <si>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</si>
  <si>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</si>
  <si>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</si>
  <si>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</si>
  <si>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</si>
  <si>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</si>
  <si>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</si>
  <si>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</si>
  <si>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</si>
  <si>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</si>
  <si>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</si>
  <si>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</si>
  <si>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</si>
  <si>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</si>
  <si>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</si>
  <si>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</si>
  <si>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</si>
  <si>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</si>
  <si>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</si>
  <si>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</si>
  <si>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</si>
  <si>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</si>
  <si>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</si>
  <si>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</si>
  <si>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</si>
  <si>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</si>
  <si>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</si>
  <si>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</si>
  <si>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</si>
  <si>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</si>
  <si>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</si>
  <si>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</si>
  <si>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</si>
  <si>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</si>
  <si>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</si>
  <si>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</si>
  <si>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</si>
  <si>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</si>
  <si>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</si>
  <si>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</si>
  <si>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</si>
  <si>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</si>
  <si>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</si>
  <si>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</si>
  <si>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</si>
  <si>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</si>
  <si>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</si>
  <si>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</si>
  <si>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</si>
  <si>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</si>
  <si>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</si>
  <si>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</si>
  <si>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</si>
  <si>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</si>
  <si>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</si>
  <si>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</si>
  <si>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</si>
  <si>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</si>
  <si>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</si>
  <si>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</si>
  <si>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</si>
  <si>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</si>
  <si>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</si>
  <si>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</si>
  <si>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</si>
  <si>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</si>
  <si>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</si>
  <si>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</si>
  <si>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</si>
  <si>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</si>
  <si>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</si>
  <si>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</si>
  <si>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</si>
  <si>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</si>
  <si>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</si>
  <si>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</si>
  <si>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</si>
  <si>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</si>
  <si>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</si>
  <si>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</si>
  <si>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</si>
  <si>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</si>
  <si>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</si>
  <si>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</si>
  <si>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</si>
  <si>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</si>
  <si>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</si>
  <si>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</si>
  <si>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</si>
  <si>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</si>
  <si>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</si>
  <si>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</si>
  <si>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</si>
  <si>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</si>
  <si>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</si>
  <si>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</si>
  <si>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</si>
  <si>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</si>
  <si>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</si>
  <si>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</si>
  <si>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</si>
  <si>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</si>
  <si>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</si>
  <si>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</si>
  <si>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</si>
  <si>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</si>
  <si>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</si>
  <si>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</si>
  <si>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</si>
  <si>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</si>
  <si>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</si>
  <si>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</si>
  <si>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</si>
  <si>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</si>
  <si>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</si>
  <si>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</si>
  <si>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</si>
  <si>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</si>
  <si>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</si>
  <si>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</si>
  <si>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</si>
  <si>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</si>
  <si>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</si>
  <si>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</si>
  <si>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</si>
  <si>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</si>
  <si>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</si>
  <si>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</si>
  <si>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</si>
  <si>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</si>
  <si>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</si>
  <si>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</si>
  <si>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</si>
  <si>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</si>
  <si>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</si>
  <si>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</si>
  <si>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</si>
  <si>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</si>
  <si>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</si>
  <si>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</si>
  <si>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</si>
  <si>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</si>
  <si>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</si>
  <si>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</si>
  <si>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</si>
  <si>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</si>
  <si>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</si>
  <si>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</si>
  <si>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</si>
  <si>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</si>
  <si>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</si>
  <si>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</si>
  <si>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</si>
  <si>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</si>
  <si>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</si>
  <si>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</si>
  <si>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</si>
  <si>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</si>
  <si>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</si>
  <si>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</si>
  <si>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</si>
  <si>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</si>
  <si>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</si>
  <si>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</si>
  <si>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</si>
  <si>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</si>
  <si>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</si>
  <si>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</si>
  <si>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</si>
  <si>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</si>
  <si>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</si>
  <si>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</si>
  <si>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</si>
  <si>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</si>
  <si>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</si>
  <si>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</si>
  <si>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</si>
  <si>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</si>
  <si>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</si>
  <si>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</si>
  <si>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</si>
  <si>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</si>
  <si>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</si>
  <si>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</si>
  <si>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</si>
  <si>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</si>
  <si>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</si>
  <si>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</si>
  <si>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</si>
  <si>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</si>
  <si>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</si>
  <si>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</si>
  <si>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</si>
  <si>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</si>
  <si>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</si>
  <si>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</si>
  <si>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</si>
  <si>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</si>
  <si>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</si>
  <si>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</si>
  <si>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</si>
  <si>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</si>
  <si>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</si>
  <si>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</si>
  <si>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</si>
  <si>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</si>
  <si>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</si>
  <si>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</si>
  <si>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</si>
  <si>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</si>
  <si>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</si>
  <si>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</si>
  <si>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</si>
  <si>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</si>
  <si>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</si>
  <si>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</si>
  <si>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</si>
  <si>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</si>
  <si>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</si>
  <si>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</si>
  <si>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</si>
  <si>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</si>
  <si>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</si>
  <si>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</si>
  <si>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</si>
  <si>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</si>
  <si>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</si>
  <si>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</si>
  <si>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</si>
  <si>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</si>
  <si>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</si>
  <si>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</si>
  <si>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</si>
  <si>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</si>
  <si>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</si>
  <si>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</si>
  <si>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</si>
  <si>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</si>
  <si>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</si>
  <si>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</si>
  <si>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</si>
  <si>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</si>
  <si>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</si>
  <si>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</si>
  <si>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</si>
  <si>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</si>
  <si>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</si>
  <si>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</si>
  <si>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</si>
  <si>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</si>
  <si>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</si>
  <si>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</si>
  <si>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</si>
  <si>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</si>
  <si>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</si>
  <si>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</si>
  <si>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</si>
  <si>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</si>
  <si>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</si>
  <si>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</si>
  <si>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</si>
  <si>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</si>
  <si>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</si>
  <si>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</si>
  <si>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</si>
  <si>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</si>
  <si>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</si>
  <si>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</si>
  <si>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</si>
  <si>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</si>
  <si>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</si>
  <si>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</si>
  <si>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</si>
  <si>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</si>
  <si>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</si>
  <si>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</si>
  <si>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</si>
  <si>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</si>
  <si>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</si>
  <si>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</si>
  <si>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</si>
  <si>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</si>
  <si>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</si>
  <si>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</si>
  <si>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</si>
  <si>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</si>
  <si>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</si>
  <si>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</si>
  <si>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</si>
  <si>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</si>
  <si>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</si>
  <si>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</si>
  <si>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</si>
  <si>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</si>
  <si>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</si>
  <si>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</si>
  <si>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</si>
  <si>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</si>
  <si>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</si>
  <si>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</si>
  <si>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</si>
  <si>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</si>
  <si>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</si>
  <si>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</si>
  <si>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</si>
  <si>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</si>
  <si>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</si>
  <si>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</si>
  <si>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</si>
  <si>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</si>
  <si>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</si>
  <si>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</si>
  <si>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</si>
  <si>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</si>
  <si>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</si>
  <si>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</si>
  <si>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</si>
  <si>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</si>
  <si>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</si>
  <si>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</si>
  <si>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</si>
  <si>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</si>
  <si>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</si>
  <si>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</si>
  <si>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</si>
  <si>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</si>
  <si>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</si>
  <si>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</si>
  <si>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</si>
  <si>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</si>
  <si>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</si>
  <si>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</si>
  <si>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</si>
  <si>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</si>
  <si>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</si>
  <si>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</si>
  <si>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</si>
  <si>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</si>
  <si>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</si>
  <si>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</si>
  <si>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</si>
  <si>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</si>
  <si>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</si>
  <si>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</si>
  <si>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</si>
  <si>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</si>
  <si>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</si>
  <si>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</si>
  <si>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</si>
  <si>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</si>
  <si>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</si>
  <si>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</si>
  <si>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</si>
  <si>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</si>
  <si>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</si>
  <si>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</si>
  <si>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</si>
  <si>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</si>
  <si>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</si>
  <si>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</si>
  <si>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</si>
  <si>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</si>
  <si>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</si>
  <si>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</si>
  <si>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</si>
  <si>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</si>
  <si>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</si>
  <si>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</si>
  <si>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</si>
  <si>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</si>
  <si>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</si>
  <si>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</si>
  <si>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</si>
  <si>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</si>
  <si>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</si>
  <si>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</si>
  <si>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</si>
  <si>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</si>
  <si>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</si>
  <si>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</si>
  <si>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</si>
  <si>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</si>
  <si>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</si>
  <si>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</si>
  <si>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</si>
  <si>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</si>
  <si>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</si>
  <si>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</si>
  <si>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</si>
  <si>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</si>
  <si>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</si>
  <si>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</si>
  <si>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</si>
  <si>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</si>
  <si>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</si>
  <si>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</si>
  <si>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</si>
  <si>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</si>
  <si>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</si>
  <si>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</si>
  <si>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</si>
  <si>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</si>
  <si>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</si>
  <si>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</si>
  <si>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</si>
  <si>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</si>
  <si>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</si>
  <si>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</si>
  <si>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</si>
  <si>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</si>
  <si>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</si>
  <si>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</si>
  <si>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</si>
  <si>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</si>
  <si>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</si>
  <si>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</si>
  <si>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</si>
  <si>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</si>
  <si>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</si>
  <si>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</si>
  <si>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</si>
  <si>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</si>
  <si>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</si>
  <si>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</si>
  <si>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</si>
  <si>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</si>
  <si>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</si>
  <si>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</si>
  <si>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</si>
  <si>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</si>
  <si>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</si>
  <si>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</si>
  <si>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</si>
  <si>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</si>
  <si>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</si>
  <si>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</si>
  <si>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</si>
  <si>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</si>
  <si>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</si>
  <si>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</si>
  <si>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</si>
  <si>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</si>
  <si>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</si>
  <si>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</si>
  <si>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</si>
  <si>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</si>
  <si>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</si>
  <si>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</si>
  <si>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</si>
  <si>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</si>
  <si>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</si>
  <si>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</si>
  <si>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</si>
  <si>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</si>
  <si>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</si>
  <si>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</si>
  <si>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</si>
  <si>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</si>
  <si>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</si>
  <si>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</si>
  <si>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</si>
  <si>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</si>
  <si>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</si>
  <si>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</si>
  <si>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</si>
  <si>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</si>
  <si>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</si>
  <si>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</si>
  <si>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</si>
  <si>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</si>
  <si>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</si>
  <si>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</si>
  <si>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</si>
  <si>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</si>
  <si>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</si>
  <si>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</si>
  <si>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</si>
  <si>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</si>
  <si>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</si>
  <si>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</si>
  <si>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</si>
  <si>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</si>
  <si>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</si>
  <si>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</si>
  <si>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</si>
  <si>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</si>
  <si>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</si>
  <si>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</si>
  <si>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</si>
  <si>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</si>
  <si>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</si>
  <si>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</si>
  <si>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</si>
  <si>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</si>
  <si>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</si>
  <si>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</si>
  <si>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</si>
  <si>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</si>
  <si>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</si>
  <si>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</si>
  <si>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</si>
  <si>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</si>
  <si>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</si>
  <si>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</si>
  <si>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</si>
  <si>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</si>
  <si>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</si>
  <si>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</si>
  <si>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</si>
  <si>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</si>
  <si>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</si>
  <si>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</si>
  <si>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</si>
  <si>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</si>
  <si>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</si>
  <si>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</si>
  <si>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</si>
  <si>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</si>
  <si>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</si>
  <si>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</si>
  <si>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</si>
  <si>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</si>
  <si>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</si>
  <si>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</si>
  <si>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</si>
  <si>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</si>
  <si>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</si>
  <si>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</si>
  <si>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</si>
  <si>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</si>
  <si>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</si>
  <si>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</si>
  <si>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</si>
  <si>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</si>
  <si>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</si>
  <si>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</si>
  <si>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</si>
  <si>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</si>
  <si>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</si>
  <si>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</si>
  <si>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</si>
  <si>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</si>
  <si>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</si>
  <si>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</si>
  <si>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</si>
  <si>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</si>
  <si>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</si>
  <si>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</si>
  <si>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</si>
  <si>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</si>
  <si>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</si>
  <si>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</si>
  <si>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</si>
  <si>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</si>
  <si>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</si>
  <si>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</si>
  <si>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</si>
  <si>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</si>
  <si>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</si>
  <si>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</si>
  <si>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</si>
  <si>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</si>
  <si>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</si>
  <si>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</si>
  <si>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</si>
  <si>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</si>
  <si>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</si>
  <si>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</si>
  <si>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</si>
  <si>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</si>
  <si>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</si>
  <si>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</si>
  <si>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</si>
  <si>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</si>
  <si>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</si>
  <si>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</si>
  <si>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</si>
  <si>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</si>
  <si>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</si>
  <si>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</si>
  <si>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</si>
  <si>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</si>
  <si>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</si>
  <si>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</si>
  <si>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</si>
  <si>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</si>
  <si>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</si>
  <si>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</si>
  <si>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</si>
  <si>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</si>
  <si>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</si>
  <si>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</si>
  <si>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</si>
  <si>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</si>
  <si>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</si>
  <si>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</si>
  <si>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</si>
  <si>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</si>
  <si>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</si>
  <si>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</si>
  <si>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</si>
  <si>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</si>
  <si>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</si>
  <si>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</si>
  <si>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</si>
  <si>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</si>
  <si>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</si>
  <si>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</si>
  <si>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</si>
  <si>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</si>
  <si>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</si>
  <si>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</si>
  <si>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</si>
  <si>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</si>
  <si>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</si>
  <si>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</si>
  <si>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</si>
  <si>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</si>
  <si>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</si>
  <si>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</si>
  <si>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</si>
  <si>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</si>
  <si>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</si>
  <si>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</si>
  <si>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</si>
  <si>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</si>
  <si>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</si>
  <si>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</si>
  <si>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</si>
  <si>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</si>
  <si>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</si>
  <si>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</si>
  <si>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</si>
  <si>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</si>
  <si>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</si>
  <si>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</si>
  <si>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</si>
  <si>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</si>
  <si>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</si>
  <si>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</si>
  <si>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</si>
  <si>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</si>
  <si>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</si>
  <si>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</si>
  <si>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</si>
  <si>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</si>
  <si>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</si>
  <si>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</si>
  <si>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</si>
  <si>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</si>
  <si>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</si>
  <si>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</si>
  <si>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</si>
  <si>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</si>
  <si>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</si>
  <si>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</si>
  <si>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</si>
  <si>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</si>
  <si>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</si>
  <si>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</si>
  <si>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</si>
  <si>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</si>
  <si>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</si>
  <si>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</si>
  <si>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</si>
  <si>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</si>
  <si>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</si>
  <si>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</si>
  <si>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</si>
  <si>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</si>
  <si>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</si>
  <si>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</si>
  <si>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</si>
  <si>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</si>
  <si>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</si>
  <si>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</si>
  <si>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</si>
  <si>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</si>
  <si>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</si>
  <si>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</si>
  <si>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</si>
  <si>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</si>
  <si>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</si>
  <si>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</si>
  <si>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</si>
  <si>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</si>
  <si>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</si>
  <si>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</si>
  <si>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</si>
  <si>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</si>
  <si>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</si>
  <si>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</si>
  <si>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</si>
  <si>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</si>
  <si>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</si>
  <si>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</si>
  <si>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</si>
  <si>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</si>
  <si>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</si>
  <si>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</si>
  <si>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</si>
  <si>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</si>
  <si>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</si>
  <si>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</si>
  <si>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</si>
  <si>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</si>
  <si>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</si>
  <si>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</si>
  <si>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</si>
  <si>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</si>
  <si>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</si>
  <si>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</si>
  <si>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</si>
  <si>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</si>
  <si>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</si>
  <si>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</si>
  <si>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</si>
  <si>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</si>
  <si>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</si>
  <si>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</si>
  <si>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</si>
  <si>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</si>
  <si>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</si>
  <si>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</si>
  <si>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</si>
  <si>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</si>
  <si>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</si>
  <si>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</si>
  <si>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</si>
  <si>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</si>
  <si>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</si>
  <si>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</si>
  <si>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</si>
  <si>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</si>
  <si>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</si>
  <si>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</si>
  <si>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</si>
  <si>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</si>
  <si>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</si>
  <si>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</si>
  <si>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</si>
  <si>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</si>
  <si>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</si>
  <si>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</si>
  <si>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</si>
  <si>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</si>
  <si>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</si>
  <si>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</si>
  <si>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</si>
  <si>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</si>
  <si>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</si>
  <si>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</si>
  <si>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</si>
  <si>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</si>
  <si>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</si>
  <si>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</si>
  <si>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</si>
  <si>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</si>
  <si>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</si>
  <si>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</si>
  <si>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</si>
  <si>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</si>
  <si>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</si>
  <si>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</si>
  <si>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</si>
  <si>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</si>
  <si>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</si>
  <si>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</si>
  <si>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</si>
  <si>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</si>
  <si>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</si>
  <si>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</si>
  <si>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</si>
  <si>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</si>
  <si>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</si>
  <si>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</si>
  <si>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</si>
  <si>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</si>
  <si>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</si>
  <si>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</si>
  <si>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</si>
  <si>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</si>
  <si>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</si>
  <si>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</si>
  <si>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</si>
  <si>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</si>
  <si>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</si>
  <si>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</si>
  <si>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</si>
  <si>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</si>
  <si>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</si>
  <si>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</si>
  <si>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</si>
  <si>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</si>
  <si>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</si>
  <si>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</si>
  <si>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</si>
  <si>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</si>
  <si>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</si>
  <si>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</si>
  <si>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</si>
  <si>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</si>
  <si>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</si>
  <si>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</si>
  <si>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</si>
  <si>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</si>
  <si>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</si>
  <si>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</si>
  <si>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</si>
  <si>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</si>
  <si>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</si>
  <si>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</si>
  <si>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</si>
  <si>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</si>
  <si>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</si>
  <si>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</si>
  <si>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</si>
  <si>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</si>
  <si>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</si>
  <si>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</si>
  <si>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</si>
  <si>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</si>
  <si>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</si>
  <si>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</si>
  <si>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</si>
  <si>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</si>
  <si>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</si>
  <si>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</si>
  <si>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</si>
  <si>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</si>
  <si>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</si>
  <si>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</si>
  <si>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</si>
  <si>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</si>
  <si>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</si>
  <si>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</si>
  <si>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</si>
  <si>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</si>
  <si>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</si>
  <si>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</si>
  <si>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</si>
  <si>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</si>
  <si>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</si>
  <si>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</si>
  <si>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</si>
  <si>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</si>
  <si>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</si>
  <si>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</si>
  <si>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</si>
  <si>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</si>
  <si>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</si>
  <si>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</si>
  <si>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</si>
  <si>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</si>
  <si>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</si>
  <si>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</si>
  <si>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</si>
  <si>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</si>
  <si>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</si>
  <si>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</si>
  <si>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</si>
  <si>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</si>
  <si>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</si>
  <si>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</si>
  <si>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</si>
  <si>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</si>
  <si>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</si>
  <si>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</si>
  <si>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</si>
  <si>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</si>
  <si>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</si>
  <si>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</si>
  <si>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</si>
  <si>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</si>
  <si>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</si>
  <si>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</si>
  <si>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</si>
  <si>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</si>
  <si>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</si>
  <si>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</si>
  <si>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</si>
  <si>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</si>
  <si>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</si>
  <si>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</si>
  <si>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</si>
  <si>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</si>
  <si>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</si>
  <si>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</si>
  <si>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</si>
  <si>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</si>
  <si>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</si>
  <si>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</si>
  <si>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</si>
  <si>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</si>
  <si>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</si>
  <si>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</si>
  <si>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</si>
  <si>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</si>
  <si>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</si>
  <si>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</si>
  <si>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</si>
  <si>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</si>
  <si>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</si>
  <si>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</si>
  <si>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</si>
  <si>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</si>
  <si>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</si>
  <si>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</si>
  <si>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</si>
  <si>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</si>
  <si>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</si>
  <si>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</si>
  <si>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</si>
  <si>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</si>
  <si>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</si>
  <si>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</si>
  <si>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</si>
  <si>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</si>
  <si>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</si>
  <si>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</si>
  <si>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</si>
  <si>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</si>
  <si>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</si>
  <si>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</si>
  <si>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</si>
  <si>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</si>
  <si>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</si>
  <si>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</si>
  <si>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</si>
  <si>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</si>
  <si>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</si>
  <si>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</si>
  <si>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</si>
  <si>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</si>
  <si>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</si>
  <si>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</si>
  <si>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</si>
  <si>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</si>
  <si>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</si>
  <si>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</si>
  <si>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</si>
  <si>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</si>
  <si>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</si>
  <si>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</si>
  <si>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</si>
  <si>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</si>
  <si>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</si>
  <si>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</si>
  <si>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</si>
  <si>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</si>
  <si>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</si>
  <si>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</si>
  <si>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</si>
  <si>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</si>
  <si>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</si>
  <si>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</si>
  <si>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</si>
  <si>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</si>
  <si>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</si>
  <si>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</si>
  <si>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</si>
  <si>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</si>
  <si>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</si>
  <si>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</si>
  <si>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</si>
  <si>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</si>
  <si>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</si>
  <si>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</si>
  <si>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</si>
  <si>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</si>
  <si>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</si>
  <si>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</si>
  <si>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</si>
  <si>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</si>
  <si>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</si>
  <si>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</si>
  <si>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</si>
  <si>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</si>
  <si>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</si>
  <si>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</si>
  <si>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</si>
  <si>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</si>
  <si>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</si>
  <si>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</si>
  <si>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</si>
  <si>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</si>
  <si>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</si>
  <si>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</si>
  <si>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</si>
  <si>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</si>
  <si>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</si>
  <si>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</si>
  <si>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</si>
  <si>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</si>
  <si>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</si>
  <si>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</si>
  <si>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</si>
  <si>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</si>
  <si>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</si>
  <si>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</si>
  <si>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</si>
  <si>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</si>
  <si>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</si>
  <si>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</si>
  <si>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</si>
  <si>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</si>
  <si>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</si>
  <si>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</si>
  <si>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</si>
  <si>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</si>
  <si>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</si>
  <si>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</si>
  <si>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</si>
  <si>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</si>
  <si>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</si>
  <si>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</si>
  <si>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</si>
  <si>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</si>
  <si>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</si>
  <si>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</si>
  <si>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</si>
  <si>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</si>
  <si>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</si>
  <si>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</si>
  <si>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</si>
  <si>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</si>
  <si>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</si>
  <si>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</si>
  <si>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</si>
  <si>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</si>
  <si>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</si>
  <si>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</si>
  <si>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</si>
  <si>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</si>
  <si>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</si>
  <si>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</si>
  <si>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</si>
  <si>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</si>
  <si>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</si>
  <si>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</si>
  <si>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</si>
  <si>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</si>
  <si>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</si>
  <si>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</si>
  <si>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</si>
  <si>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</si>
  <si>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</si>
  <si>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</si>
  <si>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</si>
  <si>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</si>
  <si>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</si>
  <si>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</si>
  <si>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</si>
  <si>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</si>
  <si>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</si>
  <si>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</si>
  <si>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</si>
  <si>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</si>
  <si>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</si>
  <si>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</si>
  <si>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</si>
  <si>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</si>
  <si>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</si>
  <si>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</si>
  <si>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</si>
  <si>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</si>
  <si>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</si>
  <si>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</si>
  <si>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</si>
  <si>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</si>
  <si>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</si>
  <si>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</si>
  <si>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</si>
  <si>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</si>
  <si>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</si>
  <si>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</si>
  <si>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</si>
  <si>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</si>
  <si>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</si>
  <si>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</si>
  <si>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</si>
  <si>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</si>
  <si>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</si>
  <si>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</si>
  <si>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</si>
  <si>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</si>
  <si>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</si>
  <si>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</si>
  <si>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</si>
  <si>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</si>
  <si>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</si>
  <si>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</si>
  <si>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</si>
  <si>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</si>
  <si>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</si>
  <si>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</si>
  <si>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</si>
  <si>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</si>
  <si>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</si>
  <si>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</si>
  <si>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</si>
  <si>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</si>
  <si>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</si>
  <si>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</si>
  <si>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</si>
  <si>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</si>
  <si>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</si>
  <si>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</si>
  <si>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</si>
  <si>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</si>
  <si>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</si>
  <si>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</si>
  <si>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</si>
  <si>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</si>
  <si>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</si>
  <si>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</si>
  <si>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</si>
  <si>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</si>
  <si>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</si>
  <si>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</si>
  <si>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</si>
  <si>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</si>
  <si>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</si>
  <si>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</si>
  <si>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</si>
  <si>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</si>
  <si>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</si>
  <si>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</si>
  <si>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</si>
  <si>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</si>
  <si>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</si>
  <si>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</si>
  <si>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</si>
  <si>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</si>
  <si>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</si>
  <si>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</si>
  <si>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</si>
  <si>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</si>
  <si>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</si>
  <si>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</si>
  <si>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</si>
  <si>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</si>
  <si>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</si>
  <si>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</si>
  <si>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</si>
  <si>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</si>
  <si>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</si>
  <si>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</si>
  <si>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</si>
  <si>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</si>
  <si>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</si>
  <si>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</si>
  <si>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</si>
  <si>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</si>
  <si>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</si>
  <si>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</si>
  <si>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</si>
  <si>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</si>
  <si>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</si>
  <si>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</si>
  <si>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</si>
  <si>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</si>
  <si>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</si>
  <si>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</si>
  <si>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</si>
  <si>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</si>
  <si>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</si>
  <si>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</si>
  <si>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</si>
  <si>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</si>
  <si>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</si>
  <si>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</si>
  <si>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</si>
  <si>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</si>
  <si>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</si>
  <si>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</si>
  <si>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</si>
  <si>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</si>
  <si>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</si>
  <si>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</si>
  <si>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</si>
  <si>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</si>
  <si>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</si>
  <si>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</si>
  <si>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</si>
  <si>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</si>
  <si>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</si>
  <si>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</si>
  <si>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</si>
  <si>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</si>
  <si>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</si>
  <si>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</si>
  <si>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</si>
  <si>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</si>
  <si>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</si>
  <si>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</si>
  <si>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</si>
  <si>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</si>
  <si>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</si>
  <si>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</si>
  <si>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</si>
  <si>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</si>
  <si>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</si>
  <si>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</si>
  <si>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</si>
  <si>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</si>
  <si>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</si>
  <si>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</si>
  <si>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</si>
  <si>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</si>
  <si>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</si>
  <si>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</si>
  <si>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</si>
  <si>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</si>
  <si>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</si>
  <si>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</si>
  <si>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</si>
  <si>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</si>
  <si>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</si>
  <si>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</si>
  <si>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</si>
  <si>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</si>
  <si>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</si>
  <si>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</si>
  <si>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</si>
  <si>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</si>
  <si>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</si>
  <si>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</si>
  <si>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</si>
  <si>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</si>
  <si>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</si>
  <si>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</si>
  <si>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</si>
  <si>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</si>
  <si>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</si>
  <si>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</si>
  <si>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</si>
  <si>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</si>
  <si>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</si>
  <si>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</si>
  <si>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</si>
  <si>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</si>
  <si>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</si>
  <si>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</si>
  <si>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</si>
  <si>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</si>
  <si>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</si>
  <si>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</si>
  <si>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</si>
  <si>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</si>
  <si>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</si>
  <si>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</si>
  <si>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</si>
  <si>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</si>
  <si>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</si>
  <si>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</si>
  <si>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</si>
  <si>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</si>
  <si>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</si>
  <si>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</si>
  <si>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</si>
  <si>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</si>
  <si>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</si>
  <si>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</si>
  <si>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</si>
  <si>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</si>
  <si>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</si>
  <si>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</si>
  <si>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</si>
  <si>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</si>
  <si>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</si>
  <si>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</si>
  <si>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</si>
  <si>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</si>
  <si>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</si>
  <si>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</si>
  <si>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</si>
  <si>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</si>
  <si>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</si>
  <si>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</si>
  <si>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</si>
  <si>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</si>
  <si>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</si>
  <si>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</si>
  <si>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</si>
  <si>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</si>
  <si>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</si>
  <si>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</si>
  <si>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</si>
  <si>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</si>
  <si>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</si>
  <si>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</si>
  <si>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</si>
  <si>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</si>
  <si>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</si>
  <si>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</si>
  <si>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</si>
  <si>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</si>
  <si>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</si>
  <si>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</si>
  <si>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</si>
  <si>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</si>
  <si>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</si>
  <si>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</si>
  <si>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</si>
  <si>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</si>
  <si>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</si>
  <si>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</si>
  <si>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</si>
  <si>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</si>
  <si>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</si>
  <si>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</si>
  <si>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</si>
  <si>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</si>
  <si>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</si>
  <si>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</si>
  <si>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</si>
  <si>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</si>
  <si>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</si>
  <si>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</si>
  <si>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</si>
  <si>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</si>
  <si>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</si>
  <si>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</si>
  <si>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</si>
  <si>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</si>
  <si>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</si>
  <si>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</si>
  <si>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</si>
  <si>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</si>
  <si>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</si>
  <si>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</si>
  <si>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</si>
  <si>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</si>
  <si>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</si>
  <si>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</si>
  <si>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</si>
  <si>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</si>
  <si>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</si>
  <si>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</si>
  <si>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</si>
  <si>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</si>
  <si>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</si>
  <si>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</si>
  <si>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</si>
  <si>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</si>
  <si>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</si>
  <si>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</si>
  <si>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</si>
  <si>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</si>
  <si>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</si>
  <si>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</si>
  <si>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</si>
  <si>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</si>
  <si>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</si>
  <si>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</si>
  <si>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</si>
  <si>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</si>
  <si>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</si>
  <si>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</si>
  <si>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</si>
  <si>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</si>
  <si>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</si>
  <si>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</si>
  <si>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</si>
  <si>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</si>
  <si>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</si>
  <si>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</si>
  <si>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</si>
  <si>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</si>
  <si>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</si>
  <si>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</si>
  <si>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</si>
  <si>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</si>
  <si>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</si>
  <si>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</si>
  <si>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</si>
  <si>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</si>
  <si>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</si>
  <si>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</si>
  <si>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</si>
  <si>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</si>
  <si>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</si>
  <si>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</si>
  <si>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</si>
  <si>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</si>
  <si>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</si>
  <si>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</si>
  <si>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</si>
  <si>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</si>
  <si>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</si>
  <si>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</si>
  <si>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</si>
  <si>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</si>
  <si>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</si>
  <si>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</si>
  <si>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</si>
  <si>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</si>
  <si>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</si>
  <si>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</si>
  <si>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</si>
  <si>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</si>
  <si>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</si>
  <si>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</si>
  <si>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</si>
  <si>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</si>
  <si>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</si>
  <si>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</si>
  <si>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</si>
  <si>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</si>
  <si>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</si>
  <si>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</si>
  <si>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</si>
  <si>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</si>
  <si>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</si>
  <si>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</si>
  <si>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</si>
  <si>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</si>
  <si>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</si>
  <si>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</si>
  <si>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</si>
  <si>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</si>
  <si>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</si>
  <si>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</si>
  <si>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</si>
  <si>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</si>
  <si>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</si>
  <si>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</si>
  <si>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</si>
  <si>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</si>
  <si>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</si>
  <si>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</si>
  <si>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</si>
  <si>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</si>
  <si>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</si>
  <si>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</si>
  <si>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</si>
  <si>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</si>
  <si>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</si>
  <si>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</si>
  <si>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</si>
  <si>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</si>
  <si>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</si>
  <si>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</si>
  <si>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</si>
  <si>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</si>
  <si>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</si>
  <si>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</si>
  <si>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</si>
  <si>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</si>
  <si>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</si>
  <si>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</si>
  <si>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</si>
  <si>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</si>
  <si>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</si>
  <si>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</si>
  <si>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</si>
  <si>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</si>
  <si>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</si>
  <si>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</si>
  <si>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</si>
  <si>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</si>
  <si>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</si>
  <si>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</si>
  <si>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</si>
  <si>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</si>
  <si>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</si>
  <si>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</si>
  <si>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</si>
  <si>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</si>
  <si>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</si>
  <si>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</si>
  <si>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</si>
  <si>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</si>
  <si>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</si>
  <si>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</si>
  <si>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</si>
  <si>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</si>
  <si>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</si>
  <si>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</si>
  <si>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</si>
  <si>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</si>
  <si>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</si>
  <si>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</si>
  <si>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</si>
  <si>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</si>
  <si>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</si>
  <si>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</si>
  <si>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</si>
  <si>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</si>
  <si>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</si>
  <si>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</si>
  <si>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</si>
  <si>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</si>
  <si>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</si>
  <si>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</si>
  <si>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</si>
  <si>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</si>
  <si>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</si>
  <si>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</si>
  <si>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</si>
  <si>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</si>
  <si>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</si>
  <si>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</si>
  <si>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</si>
  <si>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</si>
  <si>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</si>
  <si>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</si>
  <si>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</si>
  <si>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</si>
  <si>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</si>
  <si>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</si>
  <si>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</si>
  <si>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</si>
  <si>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</si>
  <si>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</si>
  <si>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</si>
  <si>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</si>
  <si>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</si>
  <si>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</si>
  <si>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</si>
  <si>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</si>
  <si>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</si>
  <si>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</si>
  <si>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</si>
  <si>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</si>
  <si>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</si>
  <si>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</si>
  <si>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</si>
  <si>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</si>
  <si>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</si>
  <si>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</si>
  <si>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</si>
  <si>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</si>
  <si>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</si>
  <si>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</si>
  <si>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</si>
  <si>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</si>
  <si>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</si>
  <si>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</si>
  <si>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</si>
  <si>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</si>
  <si>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</si>
  <si>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</si>
  <si>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</si>
  <si>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</si>
  <si>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</si>
  <si>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</si>
  <si>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</si>
  <si>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</si>
  <si>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</si>
  <si>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</si>
  <si>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</si>
  <si>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</si>
  <si>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</si>
  <si>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</si>
  <si>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</si>
  <si>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</si>
  <si>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</si>
  <si>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</si>
  <si>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</si>
  <si>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</si>
  <si>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</si>
  <si>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</si>
  <si>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</si>
  <si>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</si>
  <si>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</si>
  <si>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</si>
  <si>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</si>
  <si>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</si>
  <si>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</si>
  <si>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</si>
  <si>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</si>
  <si>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</si>
  <si>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</si>
  <si>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</si>
  <si>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</si>
  <si>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</si>
  <si>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</si>
  <si>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</si>
  <si>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</si>
  <si>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</si>
  <si>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</si>
  <si>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</si>
  <si>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</si>
  <si>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</si>
  <si>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</si>
  <si>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</si>
  <si>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</si>
  <si>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</si>
  <si>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</si>
  <si>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</si>
  <si>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</si>
  <si>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</si>
  <si>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</si>
  <si>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</si>
  <si>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</si>
  <si>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</si>
  <si>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</si>
  <si>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</si>
  <si>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</si>
  <si>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</si>
  <si>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</si>
  <si>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</si>
  <si>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</si>
  <si>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</si>
  <si>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</si>
  <si>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</si>
  <si>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</si>
  <si>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</si>
  <si>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</si>
  <si>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</si>
  <si>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</si>
  <si>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</si>
  <si>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</si>
  <si>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</si>
  <si>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</si>
  <si>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</si>
  <si>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</si>
  <si>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</si>
  <si>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</si>
  <si>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</si>
  <si>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</si>
  <si>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</si>
  <si>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</si>
  <si>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</si>
  <si>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</si>
  <si>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</si>
  <si>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PCM-20251108-00000467</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</si>
  <si>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</si>
  <si>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</si>
  <si>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</si>
  <si>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</si>
  <si>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</si>
  <si>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</si>
  <si>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</si>
  <si>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</si>
  <si>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</si>
  <si>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PCM-20251108-00000234</t>
  </si>
  <si>
    <t>TE issue  (No module fan detected) alarm active TE Team facing access issue As per building owner Site rent is pending since 1 month and he not allowing to work also he said don't come in night</t>
  </si>
  <si>
    <t>PCM-20251108-00000385</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</si>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</sst>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7" dataDxfId="156" headerRowBorderDxfId="154" tableBorderDxfId="155" totalsRowBorderDxfId="153">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64" dataDxfId="63" headerRowBorderDxfId="61" tableBorderDxfId="62">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3" totalsRowShown="0" headerRowDxfId="48" dataDxfId="47" headerRowBorderDxfId="45" tableBorderDxfId="46" totalsRowBorderDxfId="44">
  <autoFilter ref="A1:L1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6" totalsRowShown="0" headerRowDxfId="31" dataDxfId="30" headerRowBorderDxfId="28" tableBorderDxfId="29">
  <autoFilter ref="A1:L2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9" totalsRowShown="0" headerRowDxfId="15" dataDxfId="14" headerRowBorderDxfId="12" tableBorderDxfId="13">
  <autoFilter ref="A1:L1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4" sqref="K4"/>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9" ca="1" si="0">IFERROR(NOW()-F2,"")</f>
        <v>306.37730798611301</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t="shared" ca="1" si="0"/>
        <v>45969.325733912039</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t="shared" ca="1" si="0"/>
        <v>45969.325733912039</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45969.325733912039</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45969.325733912039</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45969.325733912039</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45969.325733912039</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45969.325733912039</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45969.325733912039</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45969.325733912039</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45969.325733912039</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45969.325733912039</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45969.325733912039</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45969.325733912039</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45969.325733912039</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45969.325733912039</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45969.325733912039</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45969.325733912039</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45969.325733912039</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45969.325733912039</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45969.325733912039</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45969.325733912039</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45969.325733912039</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45969.325733912039</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45969.325733912039</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45969.325733912039</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45969.325733912039</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45969.325733912039</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ref="G30:G61" ca="1" si="1">IFERROR(NOW()-F30,"")</f>
        <v>45969.325733912039</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45969.325733912039</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45969.325733912039</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45969.325733912039</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45969.325733912039</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45969.325733912039</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45969.325733912039</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45969.325733912039</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45969.325733912039</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45969.325733912039</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45969.325733912039</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45969.325733912039</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45969.325733912039</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45969.325733912039</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45969.325733912039</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45969.325733912039</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45969.325733912039</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45969.325733912039</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45969.325733912039</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45969.325733912039</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45969.325733912039</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45969.325733912039</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45969.325733912039</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45969.325733912039</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45969.325733912039</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45969.325733912039</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45969.325733912039</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45969.325733912039</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45969.325733912039</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45969.325733912039</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45969.325733912039</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45969.325733912039</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ref="G62:G93" ca="1" si="2">IFERROR(NOW()-F62,"")</f>
        <v>45969.325733912039</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45969.325733912039</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45969.325733912039</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45969.325733912039</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45969.325733912039</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45969.325733912039</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45969.325733912039</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45969.325733912039</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45969.325733912039</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45969.325733912039</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45969.325733912039</v>
      </c>
      <c r="H72" s="117"/>
      <c r="I72" s="115" t="str">
        <f>IFERROR(VLOOKUP(D72,DB!A:F,6,0),"")</f>
        <v/>
      </c>
      <c r="J72" s="115" t="str">
        <f>IFERROR(VLOOKUP(D72,DB!A:G,7,0),"")</f>
        <v/>
      </c>
      <c r="K72" s="119"/>
      <c r="L72" s="120" t="str">
        <f>IFERROR(VLOOKUP(D72,DB!A:I,9,0),"")</f>
        <v/>
      </c>
    </row>
    <row r="73" spans="1:12" ht="15" customHeight="1">
      <c r="A73" s="123"/>
      <c r="B73" s="124" t="str">
        <f>IFERROR(VLOOKUP(D73,DB!A:K,11,0),"")</f>
        <v/>
      </c>
      <c r="C73" s="124"/>
      <c r="D73" s="124"/>
      <c r="E73" s="125"/>
      <c r="F73" s="126"/>
      <c r="G73" s="127">
        <f t="shared" ca="1" si="2"/>
        <v>45969.325733912039</v>
      </c>
      <c r="H73" s="126"/>
      <c r="I73" s="124" t="str">
        <f>IFERROR(VLOOKUP(D73,DB!A:F,6,0),"")</f>
        <v/>
      </c>
      <c r="J73" s="124" t="str">
        <f>IFERROR(VLOOKUP(D73,DB!A:G,7,0),"")</f>
        <v/>
      </c>
      <c r="K73" s="128"/>
      <c r="L73" s="129" t="str">
        <f>IFERROR(VLOOKUP(D73,DB!A:I,9,0),"")</f>
        <v/>
      </c>
    </row>
  </sheetData>
  <customSheetViews>
    <customSheetView guid="{F6042A99-DD27-4453-835D-0834D95730CC}" filter="1" showAutoFilter="1">
      <pageMargins left="0" right="0" top="0" bottom="0" header="0" footer="0"/>
      <autoFilter ref="B1:M1" xr:uid="{9A43EAC8-907D-4272-A209-E4C63E7AF4EA}"/>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34" ca="1" si="0">IFERROR(NOW()-F3,"-")</f>
        <v>144.32589594907768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45969.325733912039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9"/>
      <c r="E5" s="103"/>
      <c r="F5" s="104"/>
      <c r="G5" s="105">
        <f t="shared" ca="1" si="0"/>
        <v>45969.325733912039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45969.325733912039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45969.325733912039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45969.325733912039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45969.325733912039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45969.325733912039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45969.325733912039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45969.325733912039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45969.325733912039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45969.325733912039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45969.325733912039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45969.325733912039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45969.325733912039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45969.325733912039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45969.325733912039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45969.325733912039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45969.325733912039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45969.325733912039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45969.325733912039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45969.325733912039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45969.325733912039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45969.325733912039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45969.325733912039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45969.325733912039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45969.325733912039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0"/>
        <v>45969.325733912039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0"/>
        <v>45969.325733912039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0"/>
        <v>45969.325733912039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0"/>
        <v>45969.325733912039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0"/>
        <v>45969.325733912039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ref="G35:G66" ca="1" si="1">IFERROR(NOW()-F35,"-")</f>
        <v>45969.325733912039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45969.325733912039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45969.325733912039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45969.325733912039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45969.325733912039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45969.325733912039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45969.325733912039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45969.325733912039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45969.325733912039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45969.325733912039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45969.325733912039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45969.325733912039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45969.325733912039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45969.325733912039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45969.325733912039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45969.325733912039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45969.325733912039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45969.325733912039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45969.325733912039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45969.325733912039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45969.325733912039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45969.325733912039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45969.325733912039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45969.325733912039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45969.325733912039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45969.325733912039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45969.325733912039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45969.325733912039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1"/>
        <v>45969.325733912039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1"/>
        <v>45969.325733912039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1"/>
        <v>45969.325733912039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1"/>
        <v>45969.325733912039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ref="G67:G98" ca="1" si="2">IFERROR(NOW()-F67,"-")</f>
        <v>45969.325733912039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2"/>
        <v>45969.325733912039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t="shared" ca="1" si="2"/>
        <v>45969.325733912039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t="shared" ca="1" si="2"/>
        <v>45969.325733912039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t="shared" ca="1" si="2"/>
        <v>45969.325733912039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t="shared" ca="1" si="2"/>
        <v>45969.325733912039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33"/>
      <c r="B73" s="134" t="str">
        <f>IFERROR(VLOOKUP(D73,DB!A:K,11,0),"")</f>
        <v/>
      </c>
      <c r="C73" s="134"/>
      <c r="D73" s="134"/>
      <c r="E73" s="135"/>
      <c r="F73" s="136"/>
      <c r="G73" s="137">
        <f t="shared" ca="1" si="2"/>
        <v>45969.325733912039</v>
      </c>
      <c r="H73" s="136"/>
      <c r="I73" s="134" t="str">
        <f>IFERROR(VLOOKUP(D73,DB!A:F,6,0),"")</f>
        <v/>
      </c>
      <c r="J73" s="134" t="str">
        <f>IFERROR(VLOOKUP(D73,DB!A:G,7,0),"")</f>
        <v/>
      </c>
      <c r="K73" s="138"/>
      <c r="L73" s="134" t="str">
        <f>IFERROR(VLOOKUP(D73,DB!A:I,9,0),"")</f>
        <v/>
      </c>
      <c r="M73" s="134"/>
      <c r="N73" s="134"/>
      <c r="O73" s="134"/>
      <c r="P73" s="134"/>
      <c r="Q73" s="134"/>
      <c r="R73" s="134"/>
      <c r="S73" s="134"/>
      <c r="T73" s="134"/>
      <c r="U73" s="134"/>
      <c r="V73" s="134"/>
      <c r="W73" s="134"/>
      <c r="X73" s="134"/>
      <c r="Y73" s="134"/>
      <c r="Z73" s="134"/>
      <c r="AA73" s="134"/>
      <c r="AB73" s="134"/>
      <c r="AC73" s="134"/>
      <c r="AD73" s="134"/>
      <c r="AE73" s="134"/>
      <c r="AF73" s="134"/>
      <c r="AG73" s="134"/>
      <c r="AH73" s="134"/>
      <c r="AI73" s="134"/>
      <c r="AJ73" s="134"/>
      <c r="AK73" s="134"/>
      <c r="AL73" s="134"/>
      <c r="AM73" s="134"/>
      <c r="AN73" s="134"/>
      <c r="AO73" s="134"/>
      <c r="AP73" s="134"/>
      <c r="AQ73" s="134"/>
      <c r="AR73" s="134"/>
      <c r="AS73" s="134"/>
      <c r="AT73" s="134"/>
      <c r="AU73" s="134"/>
      <c r="AV73" s="134"/>
      <c r="AW73" s="134"/>
      <c r="AX73" s="134"/>
      <c r="AY73" s="134"/>
      <c r="AZ73" s="134"/>
      <c r="BA73" s="134"/>
      <c r="BB73" s="134"/>
      <c r="BC73" s="134"/>
      <c r="BD73" s="134"/>
      <c r="BE73" s="134"/>
      <c r="BF73" s="134"/>
      <c r="BG73" s="134"/>
      <c r="BH73" s="134"/>
      <c r="BI73" s="134"/>
      <c r="BJ73" s="134"/>
      <c r="BK73" s="134"/>
      <c r="BL73" s="134"/>
      <c r="BM73" s="134"/>
      <c r="BN73" s="134"/>
      <c r="BO73" s="134"/>
      <c r="BP73" s="134"/>
      <c r="BQ73" s="134"/>
      <c r="BR73" s="134"/>
      <c r="BS73" s="134"/>
      <c r="BT73" s="134"/>
      <c r="BU73" s="134"/>
      <c r="BV73" s="134"/>
      <c r="BW73" s="134"/>
      <c r="BX73" s="134"/>
      <c r="BY73" s="134"/>
      <c r="BZ73" s="134"/>
      <c r="CA73" s="134"/>
      <c r="CB73" s="134"/>
      <c r="CC73" s="134"/>
      <c r="CD73" s="134"/>
      <c r="CE73" s="134"/>
      <c r="CF73" s="134"/>
      <c r="CG73" s="134"/>
      <c r="CH73" s="134"/>
      <c r="CI73" s="134"/>
      <c r="CJ73" s="139"/>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45969.325733912039</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45969.325733912039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45969.325733912039</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45969.325733912039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45969.325733912039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45969.325733912039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45969.325733912039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45969.325733912039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45969.325733912039</v>
      </c>
      <c r="H10" s="22" t="s">
        <v>39105</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45969.325733912039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45969.325733912039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45969.325733912039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45969.325733912039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45969.325733912039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45969.325733912039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45969.325733912039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45969.325733912039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45969.325733912039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45969.325733912039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45969.325733912039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45969.325733912039</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39106</v>
      </c>
      <c r="D23" s="18"/>
      <c r="E23" s="18"/>
      <c r="F23" s="20"/>
      <c r="G23" s="21">
        <f t="shared" ref="G23:G86" ca="1" si="1">IFERROR(NOW()-F23,"-")</f>
        <v>45969.325733912039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45969.325733912039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45969.325733912039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45969.325733912039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45969.325733912039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45969.325733912039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45969.325733912039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45969.325733912039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45969.325733912039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45969.325733912039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45969.325733912039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45969.325733912039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45969.325733912039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45969.325733912039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45969.325733912039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45969.325733912039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45969.325733912039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45969.325733912039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45969.325733912039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45969.325733912039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45969.325733912039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45969.325733912039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45969.325733912039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45969.325733912039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45969.325733912039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45969.325733912039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45969.325733912039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45969.325733912039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45969.325733912039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45969.325733912039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45969.325733912039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45969.325733912039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45969.325733912039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45969.325733912039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45969.325733912039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45969.325733912039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45969.325733912039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45969.325733912039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45969.325733912039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45969.325733912039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45969.325733912039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45969.325733912039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45969.325733912039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45969.325733912039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45969.325733912039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45969.325733912039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45969.325733912039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45969.325733912039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45969.325733912039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45969.325733912039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45969.325733912039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45969.325733912039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45969.325733912039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45969.325733912039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45969.325733912039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45969.325733912039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45969.325733912039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45969.325733912039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45969.325733912039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45969.325733912039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45969.325733912039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45969.325733912039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45969.325733912039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45969.325733912039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45969.325733912039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45969.325733912039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45969.325733912039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45969.325733912039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45969.325733912039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45969.325733912039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45969.325733912039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45969.325733912039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45969.325733912039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45969.325733912039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45969.325733912039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45969.325733912039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45969.325733912039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45969.325733912039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45969.325733912039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45969.325733912039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45969.325733912039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45969.325733912039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45969.325733912039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45969.325733912039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45969.325733912039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45969.325733912039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45969.325733912039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45969.325733912039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45969.325733912039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45969.325733912039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45969.325733912039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45969.325733912039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45969.325733912039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45969.325733912039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45969.325733912039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45969.325733912039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45969.325733912039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45969.325733912039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45969.325733912039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45969.325733912039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45969.325733912039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45969.325733912039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45969.325733912039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45969.325733912039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45969.325733912039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45969.325733912039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45969.325733912039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45969.325733912039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45969.325733912039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45969.325733912039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45969.325733912039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45969.325733912039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45969.325733912039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45969.325733912039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45969.325733912039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45969.325733912039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45969.325733912039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45969.325733912039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45969.325733912039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45969.325733912039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45969.325733912039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45969.325733912039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45969.325733912039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45969.325733912039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45969.325733912039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45969.325733912039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45969.325733912039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45969.325733912039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45969.325733912039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45969.325733912039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45969.325733912039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45969.325733912039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45969.325733912039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45969.325733912039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45969.325733912039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45969.325733912039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45969.325733912039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45969.325733912039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45969.325733912039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45969.325733912039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45969.325733912039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45969.325733912039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45969.325733912039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45969.325733912039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45969.325733912039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45969.325733912039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45969.325733912039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45969.325733912039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45969.325733912039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45969.325733912039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45969.325733912039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45969.325733912039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45969.325733912039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45969.325733912039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45969.325733912039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45969.325733912039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45969.325733912039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45969.325733912039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45969.325733912039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45969.325733912039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45969.325733912039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45969.325733912039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45969.325733912039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45969.325733912039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45969.325733912039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45969.325733912039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45969.325733912039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45969.325733912039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45969.325733912039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45969.325733912039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45969.325733912039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45969.325733912039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45969.325733912039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45969.325733912039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45969.325733912039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45969.325733912039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45969.325733912039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45969.325733912039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45969.325733912039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45969.325733912039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45969.325733912039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45969.325733912039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45969.325733912039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45969.325733912039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45969.325733912039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45969.325733912039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45969.325733912039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45969.325733912039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45969.325733912039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45969.325733912039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45969.325733912039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45969.325733912039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45969.325733912039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45969.325733912039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45969.325733912039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45969.325733912039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45969.325733912039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45969.325733912039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45969.325733912039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45969.325733912039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45969.325733912039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45969.325733912039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45969.325733912039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45969.325733912039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45969.325733912039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45969.325733912039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45969.325733912039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45969.325733912039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45969.325733912039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45969.325733912039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45969.325733912039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45969.325733912039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45969.325733912039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45969.325733912039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45969.325733912039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45969.325733912039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45969.325733912039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45969.325733912039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45969.325733912039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45969.325733912039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45969.325733912039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45969.325733912039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45969.325733912039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45969.325733912039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45969.325733912039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45969.325733912039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45969.325733912039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45969.325733912039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45969.325733912039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45969.325733912039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45969.325733912039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45969.325733912039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45969.325733912039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45969.325733912039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45969.325733912039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45969.325733912039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45969.325733912039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45969.325733912039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45969.325733912039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45969.325733912039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45969.325733912039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45969.325733912039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45969.325733912039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45969.325733912039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45969.325733912039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45969.325733912039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45969.325733912039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45969.325733912039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45969.325733912039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45969.325733912039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45969.325733912039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45969.325733912039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45969.325733912039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45969.325733912039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45969.325733912039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45969.325733912039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45969.325733912039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45969.325733912039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45969.325733912039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45969.325733912039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45969.325733912039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45969.325733912039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45969.325733912039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45969.325733912039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45969.325733912039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45969.325733912039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45969.325733912039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45969.325733912039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45969.325733912039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45969.325733912039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45969.325733912039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45969.325733912039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45969.325733912039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45969.325733912039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45969.325733912039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45969.325733912039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45969.325733912039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45969.325733912039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45969.325733912039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45969.325733912039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45969.325733912039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45969.325733912039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45969.325733912039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45969.325733912039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45969.325733912039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45969.325733912039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45969.325733912039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45969.325733912039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45969.325733912039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45969.325733912039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45969.325733912039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45969.325733912039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45969.325733912039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45969.325733912039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45969.325733912039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45969.325733912039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45969.325733912039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45969.325733912039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45969.325733912039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45969.325733912039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45969.325733912039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45969.325733912039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45969.325733912039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45969.325733912039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45969.325733912039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45969.325733912039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45969.325733912039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45969.325733912039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45969.325733912039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45969.325733912039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45969.325733912039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45969.325733912039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45969.325733912039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45969.325733912039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45969.325733912039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45969.325733912039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45969.325733912039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45969.325733912039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45969.325733912039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45969.325733912039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45969.325733912039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45969.325733912039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45969.325733912039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45969.325733912039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45969.325733912039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45969.325733912039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45969.325733912039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45969.325733912039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45969.325733912039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45969.325733912039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45969.325733912039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45969.325733912039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45969.325733912039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45969.325733912039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45969.325733912039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45969.325733912039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45969.325733912039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45969.325733912039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45969.325733912039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45969.325733912039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45969.325733912039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45969.325733912039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45969.325733912039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45969.325733912039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45969.325733912039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45969.325733912039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45969.325733912039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45969.325733912039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45969.325733912039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45969.325733912039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45969.325733912039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45969.325733912039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45969.325733912039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45969.325733912039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45969.325733912039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45969.325733912039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45969.325733912039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45969.325733912039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45969.325733912039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45969.325733912039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45969.325733912039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45969.325733912039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45969.325733912039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45969.325733912039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45969.325733912039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45969.325733912039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45969.325733912039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45969.325733912039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45969.325733912039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45969.325733912039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45969.325733912039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45969.325733912039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45969.325733912039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45969.325733912039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45969.325733912039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45969.325733912039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45969.325733912039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45969.325733912039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45969.325733912039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45969.325733912039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45969.325733912039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45969.325733912039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45969.325733912039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45969.325733912039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45969.325733912039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45969.325733912039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45969.325733912039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45969.325733912039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45969.325733912039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45969.325733912039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45969.325733912039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45969.325733912039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45969.325733912039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45969.325733912039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45969.325733912039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45969.325733912039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45969.325733912039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45969.325733912039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45969.325733912039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45969.325733912039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45969.325733912039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45969.325733912039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45969.325733912039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45969.325733912039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45969.325733912039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45969.325733912039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45969.325733912039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45969.325733912039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45969.325733912039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45969.325733912039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45969.325733912039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45969.325733912039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45969.325733912039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45969.325733912039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45969.325733912039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45969.325733912039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45969.325733912039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45969.325733912039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45969.325733912039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45969.325733912039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45969.325733912039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45969.325733912039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45969.325733912039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45969.325733912039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45969.325733912039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45969.325733912039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45969.325733912039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45969.325733912039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45969.325733912039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45969.325733912039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45969.325733912039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45969.325733912039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45969.325733912039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45969.325733912039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45969.325733912039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45969.325733912039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45969.325733912039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45969.325733912039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45969.325733912039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45969.325733912039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45969.325733912039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45969.325733912039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45969.325733912039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45969.325733912039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45969.325733912039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45969.325733912039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45969.325733912039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45969.325733912039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45969.325733912039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45969.325733912039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45969.325733912039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45969.325733912039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45969.325733912039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45969.325733912039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45969.325733912039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45969.325733912039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45969.325733912039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45969.325733912039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45969.325733912039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45969.325733912039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45969.325733912039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45969.325733912039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45969.325733912039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45969.325733912039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45969.325733912039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45969.325733912039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45969.325733912039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45969.325733912039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45969.325733912039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45969.325733912039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45969.325733912039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45969.325733912039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45969.325733912039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45969.325733912039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45969.325733912039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45969.325733912039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45969.325733912039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45969.325733912039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45969.325733912039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45969.325733912039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45969.325733912039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45969.325733912039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45969.325733912039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45969.325733912039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45969.325733912039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45969.325733912039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45969.325733912039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45969.325733912039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45969.325733912039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45969.325733912039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45969.325733912039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45969.325733912039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45969.325733912039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45969.325733912039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45969.325733912039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45969.325733912039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45969.325733912039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45969.325733912039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45969.325733912039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45969.325733912039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45969.325733912039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45969.325733912039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45969.325733912039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45969.325733912039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45969.325733912039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45969.325733912039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45969.325733912039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45969.325733912039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45969.325733912039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45969.325733912039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45969.325733912039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45969.325733912039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45969.325733912039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45969.325733912039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45969.325733912039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45969.325733912039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45969.325733912039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45969.325733912039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45969.325733912039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45969.325733912039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45969.325733912039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45969.325733912039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45969.325733912039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45969.325733912039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45969.325733912039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45969.325733912039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45969.325733912039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45969.325733912039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45969.325733912039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45969.325733912039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45969.325733912039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45969.325733912039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45969.325733912039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45969.325733912039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45969.325733912039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45969.325733912039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45969.325733912039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45969.325733912039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45969.325733912039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45969.325733912039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45969.325733912039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45969.325733912039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45969.325733912039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45969.325733912039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45969.325733912039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45969.325733912039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45969.325733912039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45969.325733912039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45969.325733912039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45969.325733912039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45969.325733912039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45969.325733912039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45969.325733912039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45969.325733912039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45969.325733912039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45969.325733912039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45969.325733912039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45969.325733912039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45969.325733912039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45969.325733912039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45969.325733912039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45969.325733912039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45969.325733912039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45969.325733912039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45969.325733912039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45969.325733912039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45969.325733912039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45969.325733912039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45969.325733912039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45969.325733912039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45969.325733912039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45969.325733912039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45969.325733912039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45969.325733912039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45969.325733912039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45969.325733912039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45969.325733912039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45969.325733912039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45969.325733912039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45969.325733912039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45969.325733912039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45969.325733912039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45969.325733912039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45969.325733912039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45969.325733912039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45969.325733912039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45969.325733912039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45969.325733912039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45969.325733912039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45969.325733912039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45969.325733912039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45969.325733912039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45969.325733912039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45969.325733912039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45969.325733912039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45969.325733912039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45969.325733912039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45969.325733912039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45969.325733912039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45969.325733912039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45969.325733912039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45969.325733912039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45969.325733912039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45969.325733912039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45969.325733912039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45969.325733912039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45969.325733912039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45969.325733912039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45969.325733912039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45969.325733912039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45969.325733912039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45969.325733912039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45969.325733912039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45969.325733912039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45969.325733912039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45969.325733912039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45969.325733912039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45969.325733912039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45969.325733912039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45969.325733912039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45969.325733912039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45969.325733912039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45969.325733912039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45969.325733912039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45969.325733912039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45969.325733912039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45969.325733912039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45969.325733912039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45969.325733912039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45969.325733912039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45969.325733912039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45969.325733912039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45969.325733912039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45969.325733912039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45969.325733912039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45969.325733912039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45969.325733912039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45969.325733912039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45969.325733912039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45969.325733912039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45969.325733912039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45969.325733912039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45969.325733912039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45969.325733912039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45969.325733912039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45969.325733912039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45969.325733912039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45969.325733912039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45969.325733912039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45969.325733912039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45969.325733912039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45969.325733912039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45969.325733912039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45969.325733912039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45969.325733912039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45969.325733912039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45969.325733912039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45969.325733912039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45969.325733912039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45969.325733912039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45969.325733912039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45969.325733912039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45969.325733912039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45969.325733912039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45969.325733912039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45969.325733912039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45969.325733912039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45969.325733912039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45969.325733912039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45969.325733912039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45969.325733912039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45969.325733912039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45969.325733912039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45969.325733912039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45969.325733912039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45969.325733912039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45969.325733912039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45969.325733912039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45969.325733912039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45969.325733912039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45969.325733912039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45969.325733912039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45969.325733912039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45969.325733912039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45969.325733912039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45969.325733912039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45969.325733912039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45969.325733912039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45969.325733912039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45969.325733912039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45969.325733912039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45969.325733912039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45969.325733912039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45969.325733912039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45969.325733912039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45969.325733912039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45969.325733912039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45969.325733912039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45969.325733912039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45969.325733912039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45969.325733912039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45969.325733912039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45969.325733912039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45969.325733912039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45969.325733912039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45969.325733912039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45969.325733912039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45969.325733912039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45969.325733912039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45969.325733912039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45969.325733912039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45969.325733912039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45969.325733912039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45969.325733912039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45969.325733912039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45969.325733912039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45969.325733912039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45969.325733912039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45969.325733912039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45969.325733912039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45969.325733912039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45969.325733912039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45969.325733912039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45969.325733912039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45969.325733912039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45969.325733912039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45969.325733912039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45969.325733912039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45969.325733912039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45969.325733912039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45969.325733912039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45969.325733912039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45969.325733912039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45969.325733912039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45969.325733912039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45969.325733912039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45969.325733912039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45969.325733912039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45969.325733912039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45969.325733912039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45969.325733912039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45969.325733912039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45969.325733912039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45969.325733912039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45969.325733912039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45969.325733912039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45969.325733912039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45969.325733912039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45969.325733912039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45969.325733912039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45969.325733912039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45969.325733912039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45969.325733912039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45969.325733912039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45969.325733912039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45969.325733912039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45969.325733912039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45969.325733912039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45969.325733912039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45969.325733912039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45969.325733912039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45969.325733912039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45969.325733912039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45969.325733912039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45969.325733912039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45969.325733912039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45969.325733912039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45969.325733912039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45969.325733912039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45969.325733912039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45969.325733912039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45969.325733912039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45969.325733912039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45969.325733912039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45969.325733912039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45969.325733912039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45969.325733912039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45969.325733912039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45969.325733912039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45969.325733912039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45969.325733912039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45969.325733912039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45969.325733912039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45969.325733912039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45969.325733912039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45969.325733912039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45969.325733912039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45969.325733912039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45969.325733912039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45969.325733912039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45969.325733912039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45969.325733912039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45969.325733912039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45969.325733912039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45969.325733912039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45969.325733912039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45969.325733912039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45969.325733912039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45969.325733912039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45969.325733912039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45969.325733912039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45969.325733912039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45969.325733912039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45969.325733912039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45969.325733912039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45969.325733912039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45969.325733912039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45969.325733912039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45969.325733912039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45969.325733912039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45969.325733912039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45969.325733912039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45969.325733912039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45969.325733912039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45969.325733912039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45969.325733912039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45969.325733912039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45969.325733912039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45969.325733912039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45969.325733912039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45969.325733912039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45969.325733912039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45969.325733912039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45969.325733912039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45969.325733912039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45969.325733912039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45969.325733912039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45969.325733912039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45969.325733912039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45969.325733912039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45969.325733912039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45969.325733912039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45969.325733912039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45969.325733912039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45969.325733912039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45969.325733912039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45969.325733912039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45969.325733912039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45969.325733912039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45969.325733912039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45969.325733912039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45969.325733912039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45969.325733912039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45969.325733912039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45969.325733912039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45969.325733912039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45969.325733912039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45969.325733912039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45969.325733912039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45969.325733912039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45969.325733912039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45969.325733912039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45969.325733912039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45969.325733912039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45969.325733912039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45969.325733912039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45969.325733912039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45969.325733912039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45969.325733912039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45969.325733912039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45969.325733912039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45969.325733912039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45969.325733912039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45969.325733912039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45969.325733912039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45969.325733912039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45969.325733912039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45969.325733912039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45969.325733912039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45969.325733912039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45969.325733912039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45969.325733912039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45969.325733912039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45969.325733912039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45969.325733912039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45969.325733912039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45969.325733912039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45969.325733912039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45969.325733912039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45969.325733912039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45969.325733912039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45969.325733912039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45969.325733912039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45969.325733912039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45969.325733912039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45969.325733912039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45969.325733912039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45969.325733912039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45969.325733912039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45969.325733912039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45969.325733912039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45969.325733912039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45969.325733912039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45969.325733912039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45969.325733912039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45969.325733912039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45969.325733912039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45969.325733912039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45969.325733912039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45969.325733912039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45969.325733912039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45969.325733912039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45969.325733912039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45969.325733912039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45969.325733912039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45969.325733912039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45969.325733912039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45969.325733912039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45969.325733912039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45969.325733912039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45969.325733912039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45969.325733912039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45969.325733912039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45969.325733912039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45969.325733912039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45969.325733912039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45969.325733912039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45969.325733912039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45969.325733912039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45969.325733912039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45969.325733912039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45969.325733912039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45969.325733912039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45969.325733912039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45969.325733912039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45969.325733912039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45969.325733912039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45969.325733912039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45969.325733912039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45969.325733912039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45969.325733912039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45969.325733912039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45969.325733912039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45969.325733912039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45969.325733912039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45969.325733912039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45969.325733912039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45969.325733912039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45969.325733912039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45969.325733912039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45969.325733912039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45969.325733912039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45969.325733912039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45969.325733912039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45969.325733912039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45969.325733912039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45969.325733912039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45969.325733912039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45969.325733912039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45969.325733912039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45969.325733912039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45969.325733912039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45969.325733912039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45969.325733912039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45969.325733912039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45969.325733912039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45969.325733912039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45969.325733912039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45969.325733912039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45969.325733912039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45969.325733912039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45969.325733912039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45969.325733912039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45969.325733912039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45969.325733912039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45969.325733912039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45969.325733912039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45969.325733912039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45969.325733912039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45969.325733912039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45969.325733912039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45969.325733912039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45969.325733912039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45969.325733912039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45969.325733912039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45969.325733912039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45969.325733912039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45969.325733912039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45969.325733912039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45969.325733912039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45969.325733912039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45969.325733912039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45969.325733912039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45969.325733912039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45969.325733912039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45969.325733912039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45969.325733912039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45969.325733912039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45969.325733912039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45969.325733912039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45969.325733912039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45969.325733912039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45969.325733912039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45969.325733912039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45969.325733912039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45969.325733912039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45969.325733912039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45969.325733912039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45969.325733912039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45969.325733912039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45969.325733912039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45969.325733912039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45969.325733912039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45969.325733912039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45969.325733912039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45969.325733912039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45969.325733912039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45969.325733912039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45969.325733912039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45969.325733912039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45969.325733912039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45969.325733912039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45969.325733912039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45969.325733912039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45969.325733912039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45969.325733912039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45969.325733912039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45969.325733912039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45969.325733912039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45969.325733912039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45969.325733912039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45969.325733912039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45969.325733912039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45969.325733912039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45969.325733912039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45969.325733912039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45969.325733912039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45969.325733912039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45969.325733912039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45969.325733912039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45969.325733912039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45969.325733912039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45969.325733912039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45969.325733912039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45969.325733912039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45969.325733912039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45969.325733912039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45969.325733912039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45969.325733912039</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3"/>
  <sheetViews>
    <sheetView tabSelected="1" workbookViewId="0">
      <selection activeCell="F13" sqref="F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32" ca="1" si="0">IFERROR(NOW()-F2,"")</f>
        <v>265.84501631944295</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110" t="s">
        <v>38521</v>
      </c>
      <c r="E3" s="95" t="s">
        <v>39021</v>
      </c>
      <c r="F3" s="111">
        <v>45969.316666666666</v>
      </c>
      <c r="G3" s="112">
        <f t="shared" ca="1" si="0"/>
        <v>9.067245373444166E-3</v>
      </c>
      <c r="H3" s="111">
        <v>45969.305162037039</v>
      </c>
      <c r="I3" s="108" t="str">
        <f>IFERROR(VLOOKUP(D3,DB!A:F,6,0),"")</f>
        <v>Generator-SG</v>
      </c>
      <c r="J3" s="141" t="str">
        <f>IFERROR(VLOOKUP(D3,DB!A:G,7,0),"")</f>
        <v>Vandalized</v>
      </c>
      <c r="K3" s="113" t="s">
        <v>39110</v>
      </c>
      <c r="L3" s="110" t="str">
        <f>IFERROR(VLOOKUP(D3,DB!A:I,9,0),"")</f>
        <v>Latis</v>
      </c>
    </row>
    <row r="4" spans="1:16" ht="15" customHeight="1">
      <c r="A4" s="108"/>
      <c r="B4" s="108" t="str">
        <f>IFERROR(VLOOKUP(D4,DB!A:K,11,0),"")</f>
        <v/>
      </c>
      <c r="C4" s="109"/>
      <c r="D4" s="110"/>
      <c r="E4" s="95"/>
      <c r="F4" s="111"/>
      <c r="G4" s="112">
        <f t="shared" ca="1" si="0"/>
        <v>45969.325733912039</v>
      </c>
      <c r="H4" s="111"/>
      <c r="I4" s="108" t="str">
        <f>IFERROR(VLOOKUP(D4,DB!A:F,6,0),"")</f>
        <v/>
      </c>
      <c r="J4" s="108" t="str">
        <f>IFERROR(VLOOKUP(D4,DB!A:G,7,0),"")</f>
        <v/>
      </c>
      <c r="K4" s="113"/>
      <c r="L4" s="110" t="str">
        <f>IFERROR(VLOOKUP(D4,DB!A:I,9,0),"")</f>
        <v/>
      </c>
    </row>
    <row r="5" spans="1:16" ht="15" customHeight="1">
      <c r="A5" s="108"/>
      <c r="B5" s="108" t="str">
        <f>IFERROR(VLOOKUP(D5,DB!A:K,11,0),"")</f>
        <v/>
      </c>
      <c r="C5" s="109"/>
      <c r="D5" s="110"/>
      <c r="E5" s="95"/>
      <c r="F5" s="111"/>
      <c r="G5" s="112">
        <f t="shared" ca="1" si="0"/>
        <v>45969.325733912039</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t="shared" ca="1" si="0"/>
        <v>45969.325733912039</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t="shared" ca="1" si="0"/>
        <v>45969.325733912039</v>
      </c>
      <c r="H7" s="111"/>
      <c r="I7" s="108" t="str">
        <f>IFERROR(VLOOKUP(D7,DB!A:F,6,0),"")</f>
        <v/>
      </c>
      <c r="J7" s="108" t="str">
        <f>IFERROR(VLOOKUP(D7,DB!A:G,7,0),"")</f>
        <v/>
      </c>
      <c r="K7" s="113"/>
      <c r="L7" s="110" t="str">
        <f>IFERROR(VLOOKUP(D7,DB!A:I,9,0),"")</f>
        <v/>
      </c>
    </row>
    <row r="8" spans="1:16" ht="15" customHeight="1">
      <c r="A8" s="141"/>
      <c r="B8" s="141" t="str">
        <f>IFERROR(VLOOKUP(D8,DB!A:K,11,0),"")</f>
        <v/>
      </c>
      <c r="C8" s="94"/>
      <c r="D8" s="92"/>
      <c r="E8" s="95"/>
      <c r="F8" s="96"/>
      <c r="G8" s="142">
        <f t="shared" ca="1" si="0"/>
        <v>45969.325733912039</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45969.325733912039</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45969.325733912039</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45969.325733912039</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45969.325733912039</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45969.325733912039</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45969.325733912039</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45969.325733912039</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45969.325733912039</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45969.325733912039</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45969.325733912039</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45969.325733912039</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45969.325733912039</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45969.325733912039</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45969.325733912039</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45969.325733912039</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45969.325733912039</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45969.325733912039</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45969.325733912039</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45969.325733912039</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45969.325733912039</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45969.325733912039</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45969.325733912039</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45969.325733912039</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0"/>
        <v>45969.325733912039</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ref="G33:G64" ca="1" si="1">IFERROR(NOW()-F33,"")</f>
        <v>45969.325733912039</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45969.325733912039</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45969.325733912039</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45969.325733912039</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45969.325733912039</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45969.325733912039</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45969.325733912039</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45969.325733912039</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45969.325733912039</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45969.325733912039</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45969.325733912039</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45969.325733912039</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45969.325733912039</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45969.325733912039</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45969.325733912039</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45969.325733912039</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45969.325733912039</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45969.325733912039</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45969.325733912039</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45969.325733912039</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45969.325733912039</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45969.325733912039</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45969.325733912039</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45969.325733912039</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45969.325733912039</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45969.325733912039</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45969.325733912039</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45969.325733912039</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45969.325733912039</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45969.325733912039</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45969.325733912039</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1"/>
        <v>45969.325733912039</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ref="G65:G96" ca="1" si="2">IFERROR(NOW()-F65,"")</f>
        <v>45969.325733912039</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45969.325733912039</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45969.325733912039</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45969.325733912039</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45969.325733912039</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45969.325733912039</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45969.325733912039</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45969.325733912039</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45969.325733912039</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45969.325733912039</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45969.325733912039</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45969.325733912039</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45969.325733912039</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45969.325733912039</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45969.325733912039</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45969.325733912039</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45969.325733912039</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45969.325733912039</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45969.325733912039</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45969.325733912039</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45969.325733912039</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45969.325733912039</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45969.325733912039</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45969.325733912039</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45969.325733912039</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45969.325733912039</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45969.325733912039</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45969.325733912039</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45969.325733912039</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45969.325733912039</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45969.325733912039</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2"/>
        <v>45969.325733912039</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ref="G97:G128" ca="1" si="3">IFERROR(NOW()-F97,"")</f>
        <v>45969.325733912039</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45969.325733912039</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45969.325733912039</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45969.325733912039</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45969.325733912039</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45969.325733912039</v>
      </c>
      <c r="H102" s="96"/>
      <c r="I102" s="141" t="str">
        <f>IFERROR(VLOOKUP(D102,DB!A:F,6,0),"")</f>
        <v/>
      </c>
      <c r="J102" s="141" t="str">
        <f>IFERROR(VLOOKUP(D102,DB!A:G,7,0),"")</f>
        <v/>
      </c>
      <c r="K102" s="98"/>
      <c r="L102" s="92" t="str">
        <f>IFERROR(VLOOKUP(D102,DB!A:I,9,0),"")</f>
        <v/>
      </c>
    </row>
    <row r="103" spans="1:12" ht="15" customHeight="1">
      <c r="A103" s="141"/>
      <c r="B103" s="141" t="str">
        <f>IFERROR(VLOOKUP(D103,DB!A:K,11,0),"")</f>
        <v/>
      </c>
      <c r="C103" s="94"/>
      <c r="D103" s="92"/>
      <c r="E103" s="95"/>
      <c r="F103" s="96"/>
      <c r="G103" s="142">
        <f t="shared" ca="1" si="3"/>
        <v>45969.325733912039</v>
      </c>
      <c r="H103" s="96"/>
      <c r="I103" s="141" t="str">
        <f>IFERROR(VLOOKUP(D103,DB!A:F,6,0),"")</f>
        <v/>
      </c>
      <c r="J103" s="141" t="str">
        <f>IFERROR(VLOOKUP(D103,DB!A:G,7,0),"")</f>
        <v/>
      </c>
      <c r="K103" s="98"/>
      <c r="L103" s="92" t="str">
        <f>IFERROR(VLOOKUP(D103,DB!A:I,9,0),"")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6"/>
  <sheetViews>
    <sheetView workbookViewId="0">
      <selection activeCell="L2" sqref="L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39111</v>
      </c>
      <c r="B2" s="37" t="str">
        <f>IFERROR(VLOOKUP(D2,DB!A:K,11,0),"")</f>
        <v>R5</v>
      </c>
      <c r="C2" s="37">
        <v>3</v>
      </c>
      <c r="D2" s="107" t="s">
        <v>36011</v>
      </c>
      <c r="E2" s="37" t="s">
        <v>39021</v>
      </c>
      <c r="F2" s="38">
        <v>45891.832060185188</v>
      </c>
      <c r="G2" s="122">
        <f ca="1">IFERROR(NOW()-F2,"")</f>
        <v>77.49367372685083</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22">
        <f t="shared" ref="G3" ca="1" si="0">IFERROR(NOW()-F3,"")</f>
        <v>43.136856597222504</v>
      </c>
      <c r="H3" s="38">
        <v>45926.158159722225</v>
      </c>
      <c r="I3" s="37" t="str">
        <f>IFERROR(VLOOKUP(D3,DB!A:F,6,0),"")</f>
        <v>SCECO</v>
      </c>
      <c r="J3" s="37" t="str">
        <f>IFERROR(VLOOKUP(D3,DB!A:G,7,0),"")</f>
        <v>Good</v>
      </c>
      <c r="K3" s="37" t="s">
        <v>39114</v>
      </c>
      <c r="L3" s="37" t="str">
        <f>IFERROR(VLOOKUP(D3,DB!A:I,9,0),"")</f>
        <v>Latis</v>
      </c>
      <c r="M3" s="106"/>
    </row>
    <row r="4" spans="1:13" ht="48" customHeight="1">
      <c r="A4" s="130" t="s">
        <v>39115</v>
      </c>
      <c r="B4" s="130" t="str">
        <f>IFERROR(VLOOKUP(D4,DB!A:K,11,0),"")</f>
        <v>R5</v>
      </c>
      <c r="C4" s="130">
        <v>1</v>
      </c>
      <c r="D4" s="130" t="s">
        <v>34758</v>
      </c>
      <c r="E4" s="130" t="s">
        <v>39100</v>
      </c>
      <c r="F4" s="131">
        <v>45948.661111111112</v>
      </c>
      <c r="G4" s="132">
        <f t="shared" ref="G4:G65" ca="1" si="1">IFERROR(NOW()-F4,"")</f>
        <v>20.664622800926736</v>
      </c>
      <c r="H4" s="131">
        <v>45948.661111111112</v>
      </c>
      <c r="I4" s="130" t="str">
        <f>IFERROR(VLOOKUP(D4,DB!A:F,6,0),"")</f>
        <v>SCECO</v>
      </c>
      <c r="J4" s="130" t="str">
        <f>IFERROR(VLOOKUP(D4,DB!A:G,7,0),"")</f>
        <v>Dead</v>
      </c>
      <c r="K4" s="130" t="s">
        <v>39116</v>
      </c>
      <c r="L4" s="130" t="str">
        <f>IFERROR(VLOOKUP(D4,DB!A:I,9,0),"")</f>
        <v>Latis</v>
      </c>
    </row>
    <row r="5" spans="1:13">
      <c r="A5" s="130" t="s">
        <v>39117</v>
      </c>
      <c r="B5" s="130" t="str">
        <f>IFERROR(VLOOKUP(D5,DB!A:K,11,0),"")</f>
        <v>R5</v>
      </c>
      <c r="C5" s="130">
        <v>1</v>
      </c>
      <c r="D5" s="130" t="s">
        <v>32330</v>
      </c>
      <c r="E5" s="107" t="s">
        <v>39021</v>
      </c>
      <c r="F5" s="131">
        <v>45968.848599537036</v>
      </c>
      <c r="G5" s="132">
        <f t="shared" ca="1" si="1"/>
        <v>0.47713437500351574</v>
      </c>
      <c r="H5" s="131">
        <v>45968.827465277776</v>
      </c>
      <c r="I5" s="130" t="str">
        <f>IFERROR(VLOOKUP(D5,DB!A:F,6,0),"")</f>
        <v>SCECO</v>
      </c>
      <c r="J5" s="130" t="str">
        <f>IFERROR(VLOOKUP(D5,DB!A:G,7,0),"")</f>
        <v>Dead</v>
      </c>
      <c r="K5" s="130" t="s">
        <v>39118</v>
      </c>
      <c r="L5" s="130" t="str">
        <f>IFERROR(VLOOKUP(D5,DB!A:I,9,0),"")</f>
        <v>Latis</v>
      </c>
    </row>
    <row r="6" spans="1:13" ht="30">
      <c r="A6" s="130" t="s">
        <v>39119</v>
      </c>
      <c r="B6" s="130" t="str">
        <f>IFERROR(VLOOKUP(D6,DB!A:K,11,0),"")</f>
        <v>R5</v>
      </c>
      <c r="C6" s="130">
        <v>1</v>
      </c>
      <c r="D6" s="130" t="s">
        <v>31937</v>
      </c>
      <c r="E6" s="130" t="s">
        <v>39021</v>
      </c>
      <c r="F6" s="131">
        <v>45969.156712962962</v>
      </c>
      <c r="G6" s="132">
        <f t="shared" ca="1" si="1"/>
        <v>0.16902094907709397</v>
      </c>
      <c r="H6" s="131">
        <v>45968.953599537039</v>
      </c>
      <c r="I6" s="130" t="str">
        <f>IFERROR(VLOOKUP(D6,DB!A:F,6,0),"")</f>
        <v>SCECO</v>
      </c>
      <c r="J6" s="130" t="str">
        <f>IFERROR(VLOOKUP(D6,DB!A:G,7,0),"")</f>
        <v>Good</v>
      </c>
      <c r="K6" s="130" t="s">
        <v>39120</v>
      </c>
      <c r="L6" s="130" t="str">
        <f>IFERROR(VLOOKUP(D6,DB!A:I,9,0),"")</f>
        <v>Latis</v>
      </c>
    </row>
    <row r="7" spans="1:13">
      <c r="A7" s="130"/>
      <c r="B7" s="130" t="str">
        <f>IFERROR(VLOOKUP(D7,DB!A:K,11,0),"")</f>
        <v/>
      </c>
      <c r="C7" s="130"/>
      <c r="D7" s="130"/>
      <c r="E7" s="130"/>
      <c r="F7" s="131"/>
      <c r="G7" s="132">
        <f t="shared" ca="1" si="1"/>
        <v>45969.325733912039</v>
      </c>
      <c r="H7" s="131"/>
      <c r="I7" s="130" t="str">
        <f>IFERROR(VLOOKUP(D7,DB!A:F,6,0),"")</f>
        <v/>
      </c>
      <c r="J7" s="130" t="str">
        <f>IFERROR(VLOOKUP(D7,DB!A:G,7,0),"")</f>
        <v/>
      </c>
      <c r="K7" s="130"/>
      <c r="L7" s="130" t="str">
        <f>IFERROR(VLOOKUP(D7,DB!A:I,9,0),"")</f>
        <v/>
      </c>
    </row>
    <row r="8" spans="1:13">
      <c r="A8" s="130"/>
      <c r="B8" s="130" t="str">
        <f>IFERROR(VLOOKUP(D8,DB!A:K,11,0),"")</f>
        <v/>
      </c>
      <c r="C8" s="130"/>
      <c r="D8" s="130"/>
      <c r="E8" s="130"/>
      <c r="F8" s="131"/>
      <c r="G8" s="132">
        <f t="shared" ca="1" si="1"/>
        <v>45969.325733912039</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45969.325733912039</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45969.325733912039</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45969.325733912039</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45969.325733912039</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45969.325733912039</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45969.325733912039</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45969.325733912039</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45969.325733912039</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45969.325733912039</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45969.325733912039</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45969.325733912039</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45969.325733912039</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45969.325733912039</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45969.325733912039</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45969.325733912039</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45969.325733912039</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45969.325733912039</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45969.325733912039</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45969.325733912039</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45969.325733912039</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45969.325733912039</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45969.325733912039</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45969.325733912039</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45969.325733912039</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45969.325733912039</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45969.325733912039</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45969.325733912039</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45969.325733912039</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45969.325733912039</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45969.325733912039</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45969.325733912039</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45969.325733912039</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45969.325733912039</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45969.325733912039</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45969.325733912039</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45969.325733912039</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45969.325733912039</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1"/>
      <c r="G46" s="132">
        <f t="shared" ca="1" si="1"/>
        <v>45969.325733912039</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1"/>
      <c r="G47" s="132">
        <f t="shared" ca="1" si="1"/>
        <v>45969.325733912039</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45969.325733912039</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45969.325733912039</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45969.325733912039</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45969.325733912039</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45969.325733912039</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45969.325733912039</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45969.325733912039</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45969.325733912039</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45969.325733912039</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45969.325733912039</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45969.325733912039</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45969.325733912039</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45969.325733912039</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45969.325733912039</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45969.325733912039</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45969.325733912039</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1"/>
        <v>45969.325733912039</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1"/>
        <v>45969.325733912039</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ref="G66:G129" ca="1" si="2">IFERROR(NOW()-F66,"")</f>
        <v>45969.325733912039</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45969.325733912039</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45969.325733912039</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45969.325733912039</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45969.325733912039</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45969.325733912039</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45969.325733912039</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45969.325733912039</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45969.325733912039</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45969.325733912039</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45969.325733912039</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45969.325733912039</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45969.325733912039</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45969.325733912039</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45969.325733912039</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45969.325733912039</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45969.325733912039</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45969.325733912039</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45969.325733912039</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45969.325733912039</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45969.325733912039</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45969.325733912039</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45969.325733912039</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45969.325733912039</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45969.325733912039</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45969.325733912039</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45969.325733912039</v>
      </c>
      <c r="H92" s="131"/>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45969.325733912039</v>
      </c>
      <c r="H93" s="131"/>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45969.325733912039</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45969.325733912039</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45969.325733912039</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45969.325733912039</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45969.325733912039</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45969.325733912039</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45969.325733912039</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45969.325733912039</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45969.325733912039</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45969.325733912039</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45969.325733912039</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45969.325733912039</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45969.325733912039</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45969.325733912039</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45969.325733912039</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45969.325733912039</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45969.325733912039</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45969.325733912039</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45969.325733912039</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45969.325733912039</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45969.325733912039</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45969.325733912039</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45969.325733912039</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45969.325733912039</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45969.325733912039</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45969.325733912039</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45969.325733912039</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2">
        <f t="shared" ca="1" si="2"/>
        <v>45969.325733912039</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2">
        <f t="shared" ca="1" si="2"/>
        <v>45969.325733912039</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45969.325733912039</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45969.325733912039</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45969.325733912039</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45969.325733912039</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45969.325733912039</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2"/>
        <v>45969.325733912039</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2"/>
        <v>45969.325733912039</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ref="G130:G193" ca="1" si="3">IFERROR(NOW()-F130,"")</f>
        <v>45969.325733912039</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45969.325733912039</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45969.325733912039</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45969.325733912039</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45969.325733912039</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45969.325733912039</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45969.325733912039</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45969.325733912039</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45969.325733912039</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45969.325733912039</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45969.325733912039</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45969.325733912039</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45969.325733912039</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45969.325733912039</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45969.325733912039</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45969.325733912039</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45969.325733912039</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45969.325733912039</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45969.325733912039</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45969.325733912039</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45969.325733912039</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45969.325733912039</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45969.325733912039</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45969.325733912039</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45969.325733912039</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45969.325733912039</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45969.325733912039</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45969.325733912039</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45969.325733912039</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45969.325733912039</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45969.325733912039</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45969.325733912039</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45969.325733912039</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45969.325733912039</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45969.325733912039</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45969.325733912039</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45969.325733912039</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45969.325733912039</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45969.325733912039</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45969.325733912039</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45969.325733912039</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45969.325733912039</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45969.325733912039</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45969.325733912039</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45969.325733912039</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45969.325733912039</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45969.325733912039</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45969.325733912039</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45969.325733912039</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45969.325733912039</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45969.325733912039</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45969.325733912039</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45969.325733912039</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45969.325733912039</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45969.325733912039</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45969.325733912039</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45969.325733912039</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45969.325733912039</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45969.325733912039</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45969.325733912039</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45969.325733912039</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45969.325733912039</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3"/>
        <v>45969.325733912039</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3"/>
        <v>45969.325733912039</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ref="G194:G257" ca="1" si="4">IFERROR(NOW()-F194,"")</f>
        <v>45969.325733912039</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45969.325733912039</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45969.325733912039</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45969.325733912039</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45969.325733912039</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45969.325733912039</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45969.325733912039</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45969.325733912039</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45969.325733912039</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45969.325733912039</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45969.325733912039</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45969.325733912039</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45969.325733912039</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45969.325733912039</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45969.325733912039</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45969.325733912039</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45969.325733912039</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45969.325733912039</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45969.325733912039</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45969.325733912039</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45969.325733912039</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45969.325733912039</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45969.325733912039</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45969.325733912039</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45969.325733912039</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45969.325733912039</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45969.325733912039</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45969.325733912039</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45969.325733912039</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45969.325733912039</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45969.325733912039</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45969.325733912039</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45969.325733912039</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45969.325733912039</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45969.325733912039</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45969.325733912039</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45969.325733912039</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45969.325733912039</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45969.325733912039</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45969.325733912039</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45969.325733912039</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45969.325733912039</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45969.325733912039</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45969.325733912039</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45969.325733912039</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45969.325733912039</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45969.325733912039</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45969.325733912039</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45969.325733912039</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45969.325733912039</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45969.325733912039</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45969.325733912039</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45969.325733912039</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45969.325733912039</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45969.325733912039</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45969.325733912039</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45969.325733912039</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45969.325733912039</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45969.325733912039</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45969.325733912039</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45969.325733912039</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45969.325733912039</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4"/>
        <v>45969.325733912039</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4"/>
        <v>45969.325733912039</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ref="G258:G321" ca="1" si="5">IFERROR(NOW()-F258,"")</f>
        <v>45969.325733912039</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45969.325733912039</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45969.325733912039</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45969.325733912039</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45969.325733912039</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45969.325733912039</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45969.325733912039</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45969.325733912039</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45969.325733912039</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45969.325733912039</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45969.325733912039</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45969.325733912039</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45969.325733912039</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45969.325733912039</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45969.325733912039</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45969.325733912039</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45969.325733912039</v>
      </c>
      <c r="H274" s="130"/>
      <c r="I274" s="130" t="str">
        <f>IFERROR(VLOOKUP(D274,DB!A:F,6,0),"")</f>
        <v/>
      </c>
      <c r="J274" s="130" t="str">
        <f>IFERROR(VLOOKUP(D274,DB!A:G,7,0),"")</f>
        <v/>
      </c>
      <c r="K274" s="130"/>
      <c r="L274" s="130" t="str">
        <f>IFERROR(VLOOKUP(D274,DB!A:I,9,0),"")</f>
        <v/>
      </c>
    </row>
    <row r="275" spans="1:12">
      <c r="A275" s="130"/>
      <c r="B275" s="130" t="str">
        <f>IFERROR(VLOOKUP(D275,DB!A:K,11,0),"")</f>
        <v/>
      </c>
      <c r="C275" s="130"/>
      <c r="D275" s="130"/>
      <c r="E275" s="130"/>
      <c r="F275" s="130"/>
      <c r="G275" s="130">
        <f t="shared" ca="1" si="5"/>
        <v>45969.325733912039</v>
      </c>
      <c r="H275" s="130"/>
      <c r="I275" s="130" t="str">
        <f>IFERROR(VLOOKUP(D275,DB!A:F,6,0),"")</f>
        <v/>
      </c>
      <c r="J275" s="130" t="str">
        <f>IFERROR(VLOOKUP(D275,DB!A:G,7,0),"")</f>
        <v/>
      </c>
      <c r="K275" s="130"/>
      <c r="L275" s="130" t="str">
        <f>IFERROR(VLOOKUP(D275,DB!A:I,9,0),"")</f>
        <v/>
      </c>
    </row>
    <row r="276" spans="1:12">
      <c r="A276" s="130"/>
      <c r="B276" s="130" t="str">
        <f>IFERROR(VLOOKUP(D276,DB!A:K,11,0),"")</f>
        <v/>
      </c>
      <c r="C276" s="130"/>
      <c r="D276" s="130"/>
      <c r="E276" s="130"/>
      <c r="F276" s="130"/>
      <c r="G276" s="130">
        <f t="shared" ca="1" si="5"/>
        <v>45969.325733912039</v>
      </c>
      <c r="H276" s="130"/>
      <c r="I276" s="130" t="str">
        <f>IFERROR(VLOOKUP(D276,DB!A:F,6,0),"")</f>
        <v/>
      </c>
      <c r="J276" s="130" t="str">
        <f>IFERROR(VLOOKUP(D276,DB!A:G,7,0),"")</f>
        <v/>
      </c>
      <c r="K276" s="130"/>
      <c r="L276" s="130" t="str">
        <f>IFERROR(VLOOKUP(D276,DB!A:I,9,0),"")</f>
        <v/>
      </c>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row r="315" spans="1:12">
      <c r="A315" s="130"/>
      <c r="B315" s="130"/>
      <c r="C315" s="130"/>
      <c r="D315" s="130"/>
      <c r="E315" s="130"/>
      <c r="F315" s="130"/>
      <c r="G315" s="130"/>
      <c r="H315" s="130"/>
      <c r="I315" s="130"/>
      <c r="J315" s="130"/>
      <c r="K315" s="130"/>
      <c r="L315" s="130"/>
    </row>
    <row r="316" spans="1:12">
      <c r="A316" s="130"/>
      <c r="B316" s="130"/>
      <c r="C316" s="130"/>
      <c r="D316" s="130"/>
      <c r="E316" s="130"/>
      <c r="F316" s="130"/>
      <c r="G316" s="130"/>
      <c r="H316" s="130"/>
      <c r="I316" s="130"/>
      <c r="J316" s="130"/>
      <c r="K316" s="130"/>
      <c r="L316" s="130"/>
    </row>
  </sheetData>
  <dataValidations count="2">
    <dataValidation allowBlank="1" showInputMessage="1" showErrorMessage="1" sqref="E1" xr:uid="{920C6338-E771-4DAE-8C89-92A9093EA4DE}"/>
    <dataValidation type="list" allowBlank="1" showInputMessage="1" showErrorMessage="1" sqref="E2:E2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9"/>
  <sheetViews>
    <sheetView workbookViewId="0"/>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39121</v>
      </c>
      <c r="B2" s="148" t="str">
        <f>IFERROR(VLOOKUP(D2,DB!A:K,11,0),"")</f>
        <v>R6</v>
      </c>
      <c r="C2" s="149">
        <v>1</v>
      </c>
      <c r="D2" s="148" t="s">
        <v>31303</v>
      </c>
      <c r="E2" s="130" t="s">
        <v>39021</v>
      </c>
      <c r="F2" s="150">
        <v>45969.265092592592</v>
      </c>
      <c r="G2" s="105">
        <f t="shared" ref="G2:G17" ca="1" si="0">IFERROR(NOW()-F2,"-")</f>
        <v>6.0641319447313435E-2</v>
      </c>
      <c r="H2" s="150">
        <v>45969.2578125</v>
      </c>
      <c r="I2" s="148" t="str">
        <f>IFERROR(VLOOKUP(D2,DB!A:F,6,0),"")</f>
        <v>SCECO</v>
      </c>
      <c r="J2" s="148" t="str">
        <f>IFERROR(VLOOKUP(D2,DB!A:G,7,0),"")</f>
        <v>Vandalized+No BB Design</v>
      </c>
      <c r="K2" s="151" t="s">
        <v>39122</v>
      </c>
      <c r="L2" s="152" t="str">
        <f>IFERROR(VLOOKUP(D2,DB!A:I,9,0),"")</f>
        <v>Latis</v>
      </c>
    </row>
    <row r="3" spans="1:16382" ht="31.5" customHeight="1">
      <c r="A3" s="147"/>
      <c r="B3" s="148" t="str">
        <f>IFERROR(VLOOKUP(D3,DB!A:K,11,0),"")</f>
        <v/>
      </c>
      <c r="C3" s="149"/>
      <c r="D3" s="148"/>
      <c r="E3" s="130"/>
      <c r="F3" s="150"/>
      <c r="G3" s="105">
        <f t="shared" ca="1" si="0"/>
        <v>45969.325733912039</v>
      </c>
      <c r="H3" s="150"/>
      <c r="I3" s="148" t="str">
        <f>IFERROR(VLOOKUP(D3,DB!A:F,6,0),"")</f>
        <v/>
      </c>
      <c r="J3" s="148" t="str">
        <f>IFERROR(VLOOKUP(D3,DB!A:G,7,0),"")</f>
        <v/>
      </c>
      <c r="K3" s="151"/>
      <c r="L3" s="152" t="str">
        <f>IFERROR(VLOOKUP(D3,DB!A:I,9,0),"")</f>
        <v/>
      </c>
    </row>
    <row r="4" spans="1:16382" ht="31.5" customHeight="1">
      <c r="A4" s="147"/>
      <c r="B4" s="148" t="str">
        <f>IFERROR(VLOOKUP(D4,DB!A:K,11,0),"")</f>
        <v/>
      </c>
      <c r="C4" s="149"/>
      <c r="D4" s="148"/>
      <c r="E4" s="130"/>
      <c r="F4" s="150"/>
      <c r="G4" s="105">
        <f t="shared" ca="1" si="0"/>
        <v>45969.325733912039</v>
      </c>
      <c r="H4" s="150"/>
      <c r="I4" s="148" t="str">
        <f>IFERROR(VLOOKUP(D4,DB!A:F,6,0),"")</f>
        <v/>
      </c>
      <c r="J4" s="148" t="str">
        <f>IFERROR(VLOOKUP(D4,DB!A:G,7,0),"")</f>
        <v/>
      </c>
      <c r="K4" s="151"/>
      <c r="L4" s="152" t="str">
        <f>IFERROR(VLOOKUP(D4,DB!A:I,9,0),"")</f>
        <v/>
      </c>
    </row>
    <row r="5" spans="1:16382" ht="31.5" customHeight="1">
      <c r="A5" s="147"/>
      <c r="B5" s="148" t="str">
        <f>IFERROR(VLOOKUP(D5,DB!A:K,11,0),"")</f>
        <v/>
      </c>
      <c r="C5" s="149"/>
      <c r="D5" s="148"/>
      <c r="E5" s="130"/>
      <c r="F5" s="150"/>
      <c r="G5" s="105">
        <f t="shared" ca="1" si="0"/>
        <v>45969.325733912039</v>
      </c>
      <c r="H5" s="150"/>
      <c r="I5" s="148" t="str">
        <f>IFERROR(VLOOKUP(D5,DB!A:F,6,0),"")</f>
        <v/>
      </c>
      <c r="J5" s="148" t="str">
        <f>IFERROR(VLOOKUP(D5,DB!A:G,7,0),"")</f>
        <v/>
      </c>
      <c r="K5" s="151"/>
      <c r="L5" s="152" t="str">
        <f>IFERROR(VLOOKUP(D5,DB!A:I,9,0),"")</f>
        <v/>
      </c>
    </row>
    <row r="6" spans="1:16382" ht="31.5" customHeight="1">
      <c r="A6" s="147"/>
      <c r="B6" s="148" t="str">
        <f>IFERROR(VLOOKUP(D6,DB!A:K,11,0),"")</f>
        <v/>
      </c>
      <c r="C6" s="149"/>
      <c r="D6" s="61"/>
      <c r="E6" s="130"/>
      <c r="F6" s="150"/>
      <c r="G6" s="105">
        <f t="shared" ca="1" si="0"/>
        <v>45969.325733912039</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45969.325733912039</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45969.325733912039</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45969.325733912039</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45969.325733912039</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45969.325733912039</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45969.325733912039</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45969.325733912039</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45969.325733912039</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45969.325733912039</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ca="1" si="0"/>
        <v>45969.325733912039</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ca="1" si="0"/>
        <v>45969.325733912039</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ref="G18:G37" ca="1" si="1">IFERROR(NOW()-F18,"-")</f>
        <v>45969.325733912039</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45969.325733912039</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45969.325733912039</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45969.325733912039</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45969.325733912039</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45969.325733912039</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45969.325733912039</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45969.325733912039</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45969.325733912039</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45969.325733912039</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45969.325733912039</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45969.325733912039</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45969.325733912039</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45969.325733912039</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45969.325733912039</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45969.325733912039</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45969.325733912039</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45969.325733912039</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ca="1" si="1"/>
        <v>45969.325733912039</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ca="1" si="1"/>
        <v>45969.325733912039</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ref="G38:G101" ca="1" si="2">IFERROR(NOW()-F38,"-")</f>
        <v>45969.325733912039</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45969.325733912039</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45969.325733912039</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45969.325733912039</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45969.325733912039</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45969.325733912039</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45969.325733912039</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45969.325733912039</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45969.325733912039</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45969.325733912039</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45969.325733912039</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45969.325733912039</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45969.325733912039</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45969.325733912039</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45969.325733912039</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45969.325733912039</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45969.325733912039</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45969.325733912039</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45969.325733912039</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45969.325733912039</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45969.325733912039</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45969.325733912039</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45969.325733912039</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45969.325733912039</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45969.325733912039</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45969.325733912039</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45969.325733912039</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45969.325733912039</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45969.325733912039</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45969.325733912039</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45969.325733912039</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45969.325733912039</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45969.325733912039</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45969.325733912039</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45969.325733912039</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45969.325733912039</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45969.325733912039</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45969.325733912039</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45969.325733912039</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45969.325733912039</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45969.325733912039</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45969.325733912039</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45969.325733912039</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45969.325733912039</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45969.325733912039</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45969.325733912039</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45969.325733912039</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45969.325733912039</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45969.325733912039</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45969.325733912039</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45969.325733912039</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45969.325733912039</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45969.325733912039</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45969.325733912039</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45969.325733912039</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45969.325733912039</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45969.325733912039</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45969.325733912039</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45969.325733912039</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45969.325733912039</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45969.325733912039</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45969.325733912039</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ca="1" si="2"/>
        <v>45969.325733912039</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ca="1" si="2"/>
        <v>45969.325733912039</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ref="G102:G165" ca="1" si="3">IFERROR(NOW()-F102,"-")</f>
        <v>45969.325733912039</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45969.325733912039</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45969.325733912039</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45969.325733912039</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45969.325733912039</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45969.325733912039</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45969.325733912039</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45969.325733912039</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45969.325733912039</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45969.325733912039</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45969.325733912039</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45969.325733912039</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45969.325733912039</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45969.325733912039</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45969.325733912039</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45969.325733912039</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45969.325733912039</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45969.325733912039</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45969.325733912039</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45969.325733912039</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45969.325733912039</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45969.325733912039</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45969.325733912039</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45969.325733912039</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45969.325733912039</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45969.325733912039</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45969.325733912039</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45969.325733912039</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45969.325733912039</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45969.325733912039</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45969.325733912039</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45969.325733912039</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45969.325733912039</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45969.325733912039</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45969.325733912039</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45969.325733912039</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45969.325733912039</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45969.325733912039</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45969.325733912039</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45969.325733912039</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45969.325733912039</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45969.325733912039</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45969.325733912039</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45969.325733912039</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45969.325733912039</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45969.325733912039</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45969.325733912039</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45969.325733912039</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45969.325733912039</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45969.325733912039</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45969.325733912039</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45969.325733912039</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45969.325733912039</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45969.325733912039</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45969.325733912039</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45969.325733912039</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45969.325733912039</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45969.325733912039</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45969.325733912039</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45969.325733912039</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45969.325733912039</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45969.325733912039</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ca="1" si="3"/>
        <v>45969.325733912039</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ca="1" si="3"/>
        <v>45969.325733912039</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ref="G166:G199" ca="1" si="4">IFERROR(NOW()-F166,"-")</f>
        <v>45969.325733912039</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45969.325733912039</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45969.325733912039</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45969.325733912039</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45969.325733912039</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45969.325733912039</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45969.325733912039</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45969.325733912039</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45969.325733912039</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45969.325733912039</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45969.325733912039</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45969.325733912039</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45969.325733912039</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45969.325733912039</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45969.325733912039</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45969.325733912039</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45969.325733912039</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45969.325733912039</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45969.325733912039</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45969.325733912039</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45969.325733912039</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45969.325733912039</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45969.325733912039</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45969.325733912039</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45969.325733912039</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45969.325733912039</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45969.325733912039</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45969.325733912039</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45969.325733912039</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45969.325733912039</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45969.325733912039</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45969.325733912039</v>
      </c>
      <c r="H197" s="150"/>
      <c r="I197" s="148" t="str">
        <f>IFERROR(VLOOKUP(D197,DB!A:F,6,0),"")</f>
        <v/>
      </c>
      <c r="J197" s="148" t="str">
        <f>IFERROR(VLOOKUP(D197,DB!A:G,7,0),"")</f>
        <v/>
      </c>
      <c r="K197" s="151"/>
      <c r="L197" s="152" t="str">
        <f>IFERROR(VLOOKUP(D197,DB!A:I,9,0),"")</f>
        <v/>
      </c>
    </row>
    <row r="198" spans="1:12" ht="31.5" customHeight="1">
      <c r="A198" s="147"/>
      <c r="B198" s="148" t="str">
        <f>IFERROR(VLOOKUP(D198,DB!A:K,11,0),"")</f>
        <v/>
      </c>
      <c r="C198" s="149"/>
      <c r="D198" s="148"/>
      <c r="E198" s="130"/>
      <c r="F198" s="150"/>
      <c r="G198" s="105">
        <f t="shared" ca="1" si="4"/>
        <v>45969.325733912039</v>
      </c>
      <c r="H198" s="150"/>
      <c r="I198" s="148" t="str">
        <f>IFERROR(VLOOKUP(D198,DB!A:F,6,0),"")</f>
        <v/>
      </c>
      <c r="J198" s="148" t="str">
        <f>IFERROR(VLOOKUP(D198,DB!A:G,7,0),"")</f>
        <v/>
      </c>
      <c r="K198" s="151"/>
      <c r="L198" s="152" t="str">
        <f>IFERROR(VLOOKUP(D198,DB!A:I,9,0),"")</f>
        <v/>
      </c>
    </row>
    <row r="199" spans="1:12" ht="31.5" customHeight="1">
      <c r="A199" s="147"/>
      <c r="B199" s="148" t="str">
        <f>IFERROR(VLOOKUP(D199,DB!A:K,11,0),"")</f>
        <v/>
      </c>
      <c r="C199" s="149"/>
      <c r="D199" s="148"/>
      <c r="E199" s="130"/>
      <c r="F199" s="150"/>
      <c r="G199" s="105">
        <f t="shared" ca="1" si="4"/>
        <v>45969.325733912039</v>
      </c>
      <c r="H199" s="150"/>
      <c r="I199" s="148" t="str">
        <f>IFERROR(VLOOKUP(D199,DB!A:F,6,0),"")</f>
        <v/>
      </c>
      <c r="J199" s="148" t="str">
        <f>IFERROR(VLOOKUP(D199,DB!A:G,7,0),"")</f>
        <v/>
      </c>
      <c r="K199" s="151"/>
      <c r="L199" s="152" t="str">
        <f>IFERROR(VLOOKUP(D199,DB!A:I,9,0),"")</f>
        <v/>
      </c>
    </row>
  </sheetData>
  <dataValidations count="2">
    <dataValidation allowBlank="1" showInputMessage="1" showErrorMessage="1" sqref="E1" xr:uid="{9E1BC488-8814-4F8A-8DBE-742B3278AB71}"/>
    <dataValidation type="list" allowBlank="1" showInputMessage="1" showErrorMessage="1" sqref="E2:E19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2025-11-08T04:50:16Z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