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15" documentId="120_S{2AC9BD13-BADA-5192-A53E-5A8FF88502F6}" xr6:coauthVersionLast="47" xr6:coauthVersionMax="47" xr10:uidLastSave="{35E8434A-E2E0-407E-B2E5-B3AB9D47FC1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<sst xmlns="http://schemas.openxmlformats.org/spreadsheetml/2006/main" count="180289" uniqueCount="39130">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</sst>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41" dataDxfId="140" headerRowBorderDxfId="138" tableBorderDxfId="139" totalsRowBorderDxfId="137">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304.75496631944407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45967.703392129632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45967.703392129632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45967.703392129632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45967.703392129632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45967.703392129632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45967.703392129632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45967.703392129632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45967.703392129632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45967.703392129632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45967.703392129632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45967.703392129632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45967.703392129632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45967.703392129632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45967.703392129632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45967.703392129632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45967.703392129632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45967.703392129632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45967.703392129632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45967.703392129632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45967.703392129632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45967.703392129632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45967.703392129632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45967.703392129632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45967.703392129632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45967.703392129632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45967.703392129632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45967.703392129632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45967.703392129632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45967.703392129632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45967.703392129632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45967.703392129632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45967.703392129632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45967.703392129632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45967.703392129632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45967.703392129632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45967.703392129632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45967.703392129632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45967.703392129632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45967.703392129632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45967.703392129632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45967.703392129632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45967.703392129632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45967.703392129632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45967.703392129632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45967.703392129632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45967.703392129632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45967.703392129632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45967.703392129632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45967.703392129632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45967.703392129632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45967.703392129632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45967.703392129632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45967.703392129632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45967.703392129632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45967.703392129632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45967.703392129632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45967.703392129632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45967.703392129632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45967.703392129632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45967.703392129632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45967.703392129632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45967.703392129632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45967.703392129632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45967.703392129632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45967.703392129632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45967.703392129632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45967.703392129632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45967.703392129632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45967.703392129632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45967.703392129632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45967.703392129632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45967.703392129632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45967.703392129632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45967.703392129632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45967.703392129632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45967.703392129632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45967.703392129632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45967.703392129632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45967.703392129632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45967.703392129632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45967.703392129632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45967.703392129632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142.70355428240873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0.21768611111474456</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22307</v>
      </c>
      <c r="E5" s="103" t="s">
        <v>39021</v>
      </c>
      <c r="F5" s="104">
        <v>45967.700532407405</v>
      </c>
      <c r="G5" s="105">
        <f ca="1">IFERROR(NOW()-F5,"-")</f>
        <v>2.8597222262760624E-3</v>
      </c>
      <c r="H5" s="104">
        <v>45967.694502314815</v>
      </c>
      <c r="I5" s="18" t="str">
        <f>IFERROR(VLOOKUP(D5,DB!A:F,6,0),"")</f>
        <v>Power cube</v>
      </c>
      <c r="J5" s="18" t="str">
        <f>IFERROR(VLOOKUP(D5,DB!A:G,7,0),"")</f>
        <v>Good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45967.703392129632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45967.703392129632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45967.703392129632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45967.703392129632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45967.703392129632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45967.703392129632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45967.703392129632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45967.703392129632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45967.703392129632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45967.703392129632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45967.703392129632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45967.703392129632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45967.703392129632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45967.703392129632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45967.703392129632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45967.703392129632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45967.703392129632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45967.703392129632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45967.703392129632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45967.703392129632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45967.703392129632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45967.703392129632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45967.703392129632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45967.703392129632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45967.703392129632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45967.703392129632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45967.703392129632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45967.703392129632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45967.703392129632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45967.703392129632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45967.703392129632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45967.703392129632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45967.703392129632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45967.703392129632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45967.703392129632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45967.703392129632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45967.703392129632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45967.703392129632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45967.703392129632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45967.703392129632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45967.703392129632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45967.703392129632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45967.703392129632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45967.703392129632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45967.703392129632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45967.703392129632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45967.703392129632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45967.703392129632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45967.703392129632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45967.703392129632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45967.703392129632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45967.703392129632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45967.703392129632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45967.703392129632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45967.703392129632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45967.703392129632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45967.703392129632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45967.703392129632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45967.703392129632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45967.703392129632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45967.703392129632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45967.703392129632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45967.703392129632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45967.703392129632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45967.703392129632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45967.703392129632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45967.703392129632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45967.703392129632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45967.703392129632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45967.703392129632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45967.703392129632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45967.703392129632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45967.703392129632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45967.703392129632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45967.703392129632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45967.703392129632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45967.703392129632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45967.703392129632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45967.703392129632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45967.703392129632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45967.703392129632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40"/>
      <c r="B87" s="141" t="str">
        <f>IFERROR(VLOOKUP(D87,DB!A:K,11,0),"")</f>
        <v/>
      </c>
      <c r="C87" s="141"/>
      <c r="D87" s="141"/>
      <c r="E87" s="142"/>
      <c r="F87" s="143"/>
      <c r="G87" s="144">
        <f ca="1">IFERROR(NOW()-F87,"-")</f>
        <v>45967.703392129632</v>
      </c>
      <c r="H87" s="143"/>
      <c r="I87" s="141" t="str">
        <f>IFERROR(VLOOKUP(D87,DB!A:F,6,0),"")</f>
        <v/>
      </c>
      <c r="J87" s="141" t="str">
        <f>IFERROR(VLOOKUP(D87,DB!A:G,7,0),"")</f>
        <v/>
      </c>
      <c r="K87" s="145"/>
      <c r="L87" s="141" t="str">
        <f>IFERROR(VLOOKUP(D87,DB!A:I,9,0),"")</f>
        <v/>
      </c>
      <c r="M87" s="141"/>
      <c r="N87" s="141"/>
      <c r="O87" s="141"/>
      <c r="P87" s="141"/>
      <c r="Q87" s="141"/>
      <c r="R87" s="141"/>
      <c r="S87" s="141"/>
      <c r="T87" s="141"/>
      <c r="U87" s="141"/>
      <c r="V87" s="141"/>
      <c r="W87" s="141"/>
      <c r="X87" s="141"/>
      <c r="Y87" s="141"/>
      <c r="Z87" s="141"/>
      <c r="AA87" s="141"/>
      <c r="AB87" s="141"/>
      <c r="AC87" s="141"/>
      <c r="AD87" s="141"/>
      <c r="AE87" s="141"/>
      <c r="AF87" s="141"/>
      <c r="AG87" s="141"/>
      <c r="AH87" s="141"/>
      <c r="AI87" s="141"/>
      <c r="AJ87" s="141"/>
      <c r="AK87" s="141"/>
      <c r="AL87" s="141"/>
      <c r="AM87" s="141"/>
      <c r="AN87" s="141"/>
      <c r="AO87" s="141"/>
      <c r="AP87" s="141"/>
      <c r="AQ87" s="141"/>
      <c r="AR87" s="141"/>
      <c r="AS87" s="141"/>
      <c r="AT87" s="141"/>
      <c r="AU87" s="141"/>
      <c r="AV87" s="141"/>
      <c r="AW87" s="141"/>
      <c r="AX87" s="141"/>
      <c r="AY87" s="141"/>
      <c r="AZ87" s="141"/>
      <c r="BA87" s="141"/>
      <c r="BB87" s="141"/>
      <c r="BC87" s="141"/>
      <c r="BD87" s="141"/>
      <c r="BE87" s="141"/>
      <c r="BF87" s="141"/>
      <c r="BG87" s="141"/>
      <c r="BH87" s="141"/>
      <c r="BI87" s="141"/>
      <c r="BJ87" s="141"/>
      <c r="BK87" s="141"/>
      <c r="BL87" s="141"/>
      <c r="BM87" s="141"/>
      <c r="BN87" s="141"/>
      <c r="BO87" s="141"/>
      <c r="BP87" s="141"/>
      <c r="BQ87" s="141"/>
      <c r="BR87" s="141"/>
      <c r="BS87" s="141"/>
      <c r="BT87" s="141"/>
      <c r="BU87" s="141"/>
      <c r="BV87" s="141"/>
      <c r="BW87" s="141"/>
      <c r="BX87" s="141"/>
      <c r="BY87" s="141"/>
      <c r="BZ87" s="141"/>
      <c r="CA87" s="141"/>
      <c r="CB87" s="141"/>
      <c r="CC87" s="141"/>
      <c r="CD87" s="141"/>
      <c r="CE87" s="141"/>
      <c r="CF87" s="141"/>
      <c r="CG87" s="141"/>
      <c r="CH87" s="141"/>
      <c r="CI87" s="141"/>
      <c r="CJ87" s="14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45967.70339224537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45967.70339224537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45967.70339224537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45967.70339224537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45967.70339224537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45967.70339224537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45967.70339224537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45967.70339224537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45967.70339224537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45967.70339224537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45967.70339224537</v>
      </c>
      <c r="H12" s="22" t="s">
        <v>39110</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45967.70339224537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45967.70339224537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45967.70339224537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45967.70339224537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45967.70339224537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45967.70339224537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45967.70339224537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45967.70339224537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45967.70339224537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45967.70339224537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45967.70339224537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45967.70339224537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39111</v>
      </c>
      <c r="D25" s="18"/>
      <c r="E25" s="18"/>
      <c r="F25" s="20"/>
      <c r="G25" s="21">
        <f t="shared" ref="G25:G88" ca="1" si="1">IFERROR(NOW()-F25,"-")</f>
        <v>45967.70339224537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45967.70339224537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45967.70339224537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45967.70339224537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45967.70339224537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45967.70339224537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45967.70339224537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45967.70339224537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45967.70339224537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45967.70339224537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45967.70339224537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45967.70339224537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45967.70339224537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45967.70339224537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45967.70339224537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45967.70339224537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45967.70339224537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45967.70339224537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45967.70339224537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45967.70339224537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45967.70339224537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45967.70339224537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45967.70339224537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45967.70339224537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45967.70339224537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45967.70339224537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45967.70339224537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45967.70339224537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45967.70339224537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45967.70339224537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45967.70339224537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45967.70339224537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45967.70339224537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45967.70339224537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45967.70339224537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45967.70339224537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45967.70339224537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45967.70339224537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45967.70339224537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45967.70339224537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45967.70339224537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45967.70339224537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45967.70339224537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45967.70339224537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45967.70339224537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45967.70339224537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45967.70339224537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45967.70339224537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45967.70339224537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45967.70339224537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45967.70339224537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45967.70339224537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45967.70339224537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45967.70339224537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45967.70339224537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45967.70339224537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45967.70339224537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45967.70339224537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45967.70339224537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45967.70339224537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45967.70339224537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45967.70339224537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45967.70339224537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45967.70339224537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45967.70339224537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45967.70339224537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45967.70339224537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45967.70339224537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45967.70339224537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45967.70339224537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45967.70339224537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45967.70339224537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45967.70339224537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45967.70339224537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45967.70339224537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45967.70339224537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45967.70339224537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45967.70339224537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45967.70339224537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45967.70339224537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45967.70339224537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45967.70339224537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45967.70339224537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45967.70339224537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45967.70339224537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45967.70339224537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45967.70339224537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45967.70339224537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45967.70339224537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45967.70339224537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45967.70339224537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45967.70339224537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45967.70339224537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45967.70339224537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45967.70339224537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45967.70339224537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45967.70339224537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45967.70339224537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45967.70339224537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45967.70339224537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45967.70339224537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45967.70339224537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45967.70339224537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45967.70339224537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45967.70339224537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45967.70339224537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45967.70339224537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45967.70339224537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45967.70339224537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45967.70339224537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45967.70339224537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45967.70339224537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45967.70339224537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45967.70339224537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45967.70339224537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45967.70339224537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45967.70339224537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45967.70339224537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45967.70339224537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45967.70339224537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45967.70339224537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45967.70339224537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45967.70339224537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45967.70339224537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45967.70339224537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45967.70339224537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45967.70339224537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45967.70339224537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45967.70339224537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45967.70339224537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45967.70339224537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45967.70339224537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45967.70339224537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45967.70339224537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45967.70339224537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45967.70339224537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45967.70339224537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45967.70339224537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45967.70339224537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45967.70339224537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45967.70339224537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45967.70339224537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45967.70339224537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45967.70339224537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45967.70339224537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45967.70339224537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45967.70339224537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45967.70339224537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45967.70339224537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45967.70339224537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45967.70339224537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45967.70339224537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45967.70339224537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45967.70339224537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45967.70339224537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45967.70339224537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45967.70339224537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45967.70339224537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45967.70339224537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45967.70339224537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45967.70339224537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45967.70339224537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45967.70339224537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45967.70339224537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45967.70339224537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45967.70339224537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45967.70339224537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45967.70339224537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45967.70339224537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45967.70339224537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45967.70339224537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45967.70339224537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45967.70339224537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45967.70339224537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45967.70339224537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45967.70339224537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45967.70339224537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45967.70339224537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45967.70339224537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45967.70339224537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45967.70339224537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45967.70339224537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45967.70339224537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45967.70339224537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45967.70339224537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45967.70339224537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45967.70339224537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45967.70339224537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45967.70339224537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45967.70339224537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45967.70339224537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45967.70339224537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45967.70339224537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45967.70339224537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45967.70339224537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45967.70339224537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45967.70339224537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45967.70339224537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45967.70339224537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45967.70339224537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45967.70339224537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45967.70339224537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45967.70339224537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45967.70339224537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45967.70339224537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45967.70339224537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45967.70339224537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45967.70339224537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45967.70339224537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45967.70339224537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45967.70339224537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45967.70339224537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45967.70339224537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45967.70339224537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45967.70339224537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45967.70339224537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45967.70339224537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45967.70339224537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45967.70339224537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45967.70339224537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45967.70339224537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45967.70339224537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45967.70339224537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45967.70339224537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45967.70339224537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45967.70339224537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45967.70339224537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45967.70339224537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45967.70339224537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45967.70339224537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45967.70339224537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45967.70339224537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45967.70339224537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45967.70339224537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45967.70339224537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45967.70339224537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45967.70339224537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45967.70339224537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45967.70339224537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45967.70339224537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45967.70339224537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45967.70339224537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45967.70339224537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45967.70339224537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45967.70339224537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45967.70339224537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45967.70339224537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45967.70339224537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45967.70339224537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45967.70339224537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45967.70339224537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45967.70339224537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45967.70339224537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45967.70339224537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45967.70339224537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45967.70339224537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45967.70339224537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45967.70339224537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45967.70339224537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45967.70339224537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45967.70339224537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45967.70339224537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45967.70339224537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45967.70339224537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45967.70339224537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45967.70339224537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45967.70339224537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45967.70339224537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45967.70339224537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45967.70339224537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45967.70339224537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45967.70339224537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45967.70339224537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45967.70339224537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45967.70339224537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45967.70339224537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45967.70339224537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45967.70339224537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45967.70339224537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45967.70339224537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45967.70339224537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45967.70339224537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45967.70339224537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45967.70339224537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45967.70339224537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45967.70339224537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45967.70339224537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45967.70339224537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45967.70339224537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45967.70339224537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45967.70339224537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45967.70339224537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45967.70339224537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45967.70339224537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45967.70339224537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45967.70339224537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45967.70339224537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45967.70339224537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45967.70339224537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45967.70339224537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45967.70339224537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45967.70339224537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45967.70339224537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45967.70339224537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45967.70339224537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45967.70339224537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45967.70339224537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45967.70339224537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45967.70339224537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45967.70339224537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45967.70339224537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45967.70339224537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45967.70339224537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45967.70339224537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45967.70339224537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45967.70339224537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45967.70339224537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45967.70339224537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45967.70339224537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45967.70339224537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45967.70339224537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45967.70339224537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45967.70339224537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45967.70339224537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45967.70339224537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45967.70339224537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45967.70339224537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45967.70339224537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45967.70339224537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45967.70339224537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45967.70339224537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45967.70339224537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45967.70339224537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45967.70339224537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45967.70339224537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45967.70339224537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45967.70339224537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45967.70339224537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45967.70339224537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45967.70339224537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45967.70339224537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45967.70339224537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45967.70339224537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45967.70339224537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45967.70339224537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45967.70339224537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45967.70339224537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45967.70339224537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45967.70339224537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45967.70339224537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45967.70339224537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45967.70339224537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45967.70339224537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45967.70339224537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45967.70339224537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45967.70339224537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45967.70339224537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45967.70339224537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45967.70339224537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45967.70339224537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45967.70339224537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45967.70339224537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45967.70339224537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45967.70339224537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45967.70339224537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45967.70339224537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45967.70339224537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45967.70339224537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45967.70339224537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45967.70339224537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45967.70339224537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45967.70339224537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45967.70339224537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45967.70339224537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45967.70339224537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45967.70339224537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45967.70339224537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45967.70339224537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45967.70339224537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45967.70339224537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45967.70339224537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45967.70339224537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45967.70339224537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45967.70339224537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45967.70339224537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45967.70339224537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45967.70339224537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45967.70339224537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45967.70339224537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45967.70339224537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45967.70339224537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45967.70339224537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45967.70339224537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45967.70339224537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45967.70339224537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45967.70339224537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45967.70339224537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45967.70339224537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45967.70339224537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45967.70339224537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45967.70339224537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45967.70339224537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45967.70339224537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45967.70339224537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45967.70339224537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45967.70339224537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45967.70339224537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45967.70339224537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45967.70339224537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45967.70339224537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45967.70339224537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45967.70339224537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45967.70339224537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45967.70339224537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45967.70339224537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45967.70339224537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45967.70339224537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45967.70339224537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45967.70339224537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45967.70339224537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45967.70339224537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45967.70339224537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45967.70339224537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45967.70339224537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45967.70339224537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45967.70339224537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45967.70339224537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45967.70339224537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45967.70339224537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45967.70339224537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45967.70339224537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45967.70339224537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45967.70339224537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45967.70339224537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45967.70339224537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45967.70339224537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45967.70339224537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45967.70339224537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45967.70339224537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45967.70339224537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45967.70339224537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45967.70339224537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45967.70339224537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45967.70339224537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45967.70339224537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45967.70339224537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45967.70339224537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45967.70339224537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45967.70339224537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45967.70339224537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45967.70339224537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45967.70339224537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45967.70339224537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45967.70339224537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45967.70339224537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45967.70339224537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45967.70339224537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45967.70339224537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45967.70339224537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45967.70339224537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45967.70339224537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45967.70339224537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45967.70339224537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45967.70339224537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45967.70339224537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45967.70339224537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45967.70339224537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45967.70339224537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45967.70339224537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45967.70339224537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45967.70339224537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45967.70339224537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45967.70339224537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45967.70339224537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45967.70339224537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45967.70339224537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45967.70339224537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45967.70339224537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45967.70339224537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45967.70339224537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45967.70339224537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45967.70339224537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45967.70339224537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45967.70339224537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45967.70339224537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45967.70339224537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45967.70339224537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45967.70339224537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45967.70339224537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45967.70339224537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45967.70339224537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45967.70339224537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45967.70339224537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45967.70339224537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45967.70339224537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45967.70339224537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45967.70339224537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45967.70339224537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45967.70339224537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45967.70339224537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45967.70339224537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45967.70339224537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45967.70339224537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45967.70339224537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45967.70339224537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45967.70339224537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45967.70339224537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45967.70339224537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45967.70339224537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45967.70339224537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45967.70339224537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45967.70339224537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45967.70339224537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45967.70339224537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45967.70339224537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45967.70339224537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45967.70339224537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45967.70339224537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45967.70339224537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45967.70339224537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45967.70339224537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45967.70339224537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45967.70339224537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45967.70339224537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45967.70339224537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45967.70339224537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45967.70339224537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45967.70339224537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45967.70339224537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45967.70339224537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45967.70339224537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45967.70339224537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45967.70339224537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45967.70339224537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45967.70339224537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45967.70339224537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45967.70339224537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45967.70339224537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45967.70339224537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45967.70339224537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45967.70339224537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45967.70339224537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45967.70339224537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45967.70339224537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45967.70339224537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45967.70339224537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45967.70339224537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45967.70339224537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45967.70339224537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45967.70339224537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45967.70339224537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45967.70339224537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45967.70339224537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45967.70339224537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45967.70339224537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45967.70339224537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45967.70339224537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45967.70339224537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45967.70339224537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45967.70339224537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45967.70339224537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45967.70339224537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45967.70339224537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45967.70339224537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45967.70339224537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45967.70339224537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45967.70339224537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45967.70339224537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45967.70339224537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45967.70339224537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45967.70339224537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45967.70339224537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45967.70339224537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45967.70339224537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45967.70339224537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45967.70339224537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45967.70339224537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45967.70339224537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45967.70339224537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45967.70339224537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45967.70339224537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45967.70339224537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45967.70339224537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45967.70339224537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45967.70339224537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45967.70339224537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45967.70339224537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45967.70339224537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45967.70339224537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45967.70339224537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45967.70339224537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45967.70339224537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45967.70339224537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45967.70339224537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45967.70339224537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45967.70339224537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45967.70339224537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45967.70339224537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45967.70339224537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45967.70339224537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45967.70339224537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45967.70339224537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45967.70339224537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45967.70339224537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45967.70339224537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45967.70339224537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45967.70339224537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45967.70339224537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45967.70339224537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45967.70339224537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45967.70339224537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45967.70339224537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45967.70339224537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45967.70339224537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45967.70339224537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45967.70339224537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45967.70339224537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45967.70339224537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45967.70339224537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45967.70339224537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45967.70339224537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45967.70339224537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45967.70339224537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45967.70339224537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45967.70339224537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45967.70339224537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45967.70339224537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45967.70339224537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45967.70339224537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45967.70339224537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45967.70339224537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45967.70339224537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45967.70339224537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45967.70339224537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45967.70339224537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45967.70339224537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45967.70339224537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45967.70339224537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45967.70339224537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45967.70339224537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45967.70339224537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45967.70339224537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45967.70339224537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45967.70339224537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45967.70339224537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45967.70339224537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45967.70339224537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45967.70339224537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45967.70339224537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45967.70339224537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45967.70339224537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45967.70339224537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45967.70339224537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45967.70339224537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45967.70339224537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45967.70339224537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45967.70339224537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45967.70339224537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45967.70339224537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45967.70339224537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45967.70339224537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45967.70339224537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45967.70339224537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45967.70339224537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45967.70339224537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45967.70339224537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45967.70339224537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45967.70339224537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45967.70339224537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45967.70339224537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45967.70339224537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45967.70339224537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45967.70339224537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45967.70339224537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45967.70339224537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45967.70339224537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45967.70339224537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45967.70339224537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45967.70339224537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45967.70339224537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45967.70339224537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45967.70339224537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45967.70339224537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45967.70339224537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45967.70339224537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45967.70339224537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45967.70339224537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45967.70339224537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45967.70339224537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45967.70339224537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45967.70339224537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45967.70339224537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45967.70339224537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45967.70339224537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45967.70339224537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45967.70339224537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45967.70339224537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45967.70339224537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45967.70339224537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45967.70339224537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45967.70339224537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45967.70339224537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45967.70339224537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45967.70339224537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45967.70339224537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45967.70339224537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45967.70339224537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45967.70339224537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45967.70339224537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45967.70339224537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45967.70339224537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45967.70339224537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45967.70339224537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45967.70339224537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45967.70339224537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45967.70339224537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45967.70339224537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45967.70339224537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45967.70339224537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45967.70339224537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45967.70339224537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45967.70339224537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45967.70339224537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45967.70339224537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45967.70339224537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45967.70339224537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45967.70339224537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45967.70339224537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45967.70339224537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45967.70339224537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45967.70339224537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45967.70339224537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45967.70339224537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45967.70339224537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45967.70339224537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45967.70339224537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45967.70339224537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45967.70339224537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45967.70339224537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45967.70339224537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45967.70339224537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45967.70339224537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45967.70339224537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45967.70339224537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45967.70339224537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45967.70339224537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45967.70339224537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45967.70339224537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45967.70339224537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45967.70339224537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45967.70339224537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45967.70339224537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45967.70339224537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45967.70339224537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45967.70339224537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45967.70339224537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45967.70339224537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45967.70339224537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45967.70339224537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45967.70339224537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45967.70339224537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45967.70339224537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45967.70339224537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45967.70339224537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45967.70339224537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45967.70339224537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45967.70339224537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45967.70339224537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45967.70339224537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45967.70339224537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45967.70339224537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45967.70339224537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45967.70339224537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45967.70339224537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45967.70339224537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45967.70339224537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45967.70339224537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45967.70339224537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45967.70339224537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45967.70339224537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45967.70339224537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45967.70339224537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45967.70339224537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45967.70339224537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45967.70339224537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45967.70339224537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45967.70339224537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45967.70339224537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45967.70339224537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45967.70339224537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45967.70339224537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45967.70339224537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45967.70339224537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45967.70339224537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45967.70339224537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45967.70339224537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45967.70339224537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45967.70339224537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45967.70339224537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45967.70339224537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45967.70339224537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45967.70339224537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45967.70339224537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45967.70339224537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45967.70339224537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45967.70339224537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45967.70339224537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45967.70339224537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45967.70339224537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45967.70339224537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45967.70339224537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45967.70339224537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45967.70339224537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45967.70339224537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45967.70339224537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45967.70339224537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45967.70339224537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45967.70339224537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45967.70339224537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45967.70339224537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45967.70339224537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45967.70339224537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45967.70339224537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45967.70339224537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45967.70339224537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45967.70339224537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45967.70339224537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45967.70339224537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45967.70339224537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45967.70339224537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45967.70339224537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45967.70339224537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45967.70339224537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45967.70339224537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45967.70339224537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45967.70339224537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45967.70339224537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45967.70339224537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45967.70339224537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45967.70339224537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45967.70339224537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45967.70339224537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45967.70339224537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45967.70339224537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45967.70339224537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45967.70339224537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45967.70339224537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45967.70339224537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45967.70339224537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45967.70339224537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45967.70339224537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45967.70339224537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45967.70339224537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45967.70339224537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45967.70339224537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45967.70339224537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45967.70339224537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45967.70339224537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45967.70339224537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45967.70339224537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45967.70339224537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45967.70339224537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45967.70339224537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45967.70339224537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45967.70339224537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45967.70339224537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45967.70339224537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45967.70339224537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45967.70339224537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45967.70339224537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45967.70339224537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45967.70339224537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45967.70339224537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45967.70339224537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45967.70339224537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45967.70339224537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45967.70339224537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45967.70339224537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45967.70339224537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45967.70339224537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45967.70339224537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45967.70339224537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45967.70339224537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45967.70339224537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45967.70339224537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45967.70339224537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45967.70339224537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45967.70339224537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45967.70339224537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45967.70339224537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45967.70339224537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45967.70339224537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45967.70339224537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45967.70339224537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45967.70339224537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45967.70339224537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45967.70339224537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45967.70339224537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45967.70339224537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45967.70339224537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45967.70339224537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45967.70339224537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45967.70339224537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45967.70339224537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45967.70339224537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45967.70339224537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45967.70339224537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45967.70339224537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45967.70339224537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45967.70339224537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45967.70339224537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45967.70339224537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45967.70339224537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45967.70339224537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45967.70339224537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45967.70339224537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45967.70339224537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45967.70339224537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45967.70339224537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45967.70339224537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45967.70339224537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45967.70339224537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45967.70339224537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45967.70339224537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45967.70339224537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45967.70339224537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45967.70339224537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45967.70339224537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45967.70339224537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45967.70339224537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45967.70339224537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45967.70339224537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45967.70339224537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45967.70339224537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45967.70339224537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45967.70339224537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45967.70339224537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45967.70339224537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45967.70339224537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45967.70339224537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45967.70339224537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45967.70339224537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45967.70339224537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45967.70339224537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45967.70339224537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45967.70339224537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45967.70339224537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45967.70339224537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45967.70339224537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45967.70339224537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45967.70339224537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45967.70339224537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45967.70339224537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45967.70339224537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45967.70339224537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45967.70339224537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45967.70339224537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45967.70339224537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45967.70339224537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45967.70339224537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45967.70339224537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45967.70339224537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45967.70339224537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45967.70339224537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45967.70339224537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45967.70339224537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45967.70339224537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45967.70339224537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45967.70339224537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45967.70339224537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45967.70339224537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45967.70339224537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45967.70339224537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45967.70339224537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45967.70339224537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45967.70339224537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45967.70339224537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45967.70339224537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45967.70339224537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45967.70339224537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45967.70339224537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45967.70339224537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45967.70339224537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45967.70339224537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45967.70339224537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45967.70339224537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45967.70339224537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45967.70339224537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45967.70339224537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45967.70339224537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45967.70339224537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45967.70339224537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45967.70339224537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45967.70339224537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45967.70339224537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45967.70339224537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45967.70339224537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45967.70339224537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45967.70339224537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45967.70339224537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45967.70339224537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45967.70339224537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45967.70339224537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45967.70339224537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45967.70339224537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45967.70339224537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45967.70339224537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45967.70339224537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45967.70339224537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45967.70339224537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45967.70339224537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45967.70339224537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45967.70339224537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45967.70339224537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45967.70339224537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45967.70339224537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45967.70339224537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45967.70339224537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45967.70339224537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45967.70339224537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45967.70339224537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45967.70339224537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45967.70339224537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45967.70339224537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45967.70339224537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45967.70339224537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45967.70339224537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45967.70339224537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45967.70339224537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45967.70339224537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45967.70339224537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45967.70339224537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45967.70339224537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45967.70339224537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45967.70339224537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45967.70339224537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45967.70339224537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45967.70339224537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45967.70339224537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264.222674652774</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2</v>
      </c>
      <c r="D3" s="92" t="s">
        <v>36626</v>
      </c>
      <c r="E3" s="95" t="s">
        <v>39021</v>
      </c>
      <c r="F3" s="112">
        <v>45967.481736111113</v>
      </c>
      <c r="G3" s="113">
        <f ca="1">IFERROR(NOW()-F3,"")</f>
        <v>0.22165613425750053</v>
      </c>
      <c r="H3" s="112">
        <v>45967.385208333333</v>
      </c>
      <c r="I3" s="108" t="str">
        <f>IFERROR(VLOOKUP(D3,DB!A:F,6,0),"")</f>
        <v>SCECO</v>
      </c>
      <c r="J3" s="108" t="str">
        <f>IFERROR(VLOOKUP(D3,DB!A:G,7,0),"")</f>
        <v>Dead</v>
      </c>
      <c r="K3" s="114" t="s">
        <v>39115</v>
      </c>
      <c r="L3" s="110" t="str">
        <f>IFERROR(VLOOKUP(D3,DB!A:I,9,0),"")</f>
        <v>Latis</v>
      </c>
    </row>
    <row r="4" spans="1:16" ht="15" customHeight="1">
      <c r="A4" s="108" t="s">
        <v>39116</v>
      </c>
      <c r="B4" s="108" t="str">
        <f>IFERROR(VLOOKUP(D4,DB!A:K,11,0),"")</f>
        <v>R4</v>
      </c>
      <c r="C4" s="109">
        <v>3</v>
      </c>
      <c r="D4" s="92" t="s">
        <v>36681</v>
      </c>
      <c r="E4" s="95" t="s">
        <v>39021</v>
      </c>
      <c r="F4" s="112">
        <v>45967.581562500003</v>
      </c>
      <c r="G4" s="113">
        <f ca="1">IFERROR(NOW()-F4,"")</f>
        <v>0.12182974536699476</v>
      </c>
      <c r="H4" s="112">
        <v>45967.572534722225</v>
      </c>
      <c r="I4" s="108" t="str">
        <f>IFERROR(VLOOKUP(D4,DB!A:F,6,0),"")</f>
        <v>SCECO</v>
      </c>
      <c r="J4" s="108" t="str">
        <f>IFERROR(VLOOKUP(D4,DB!A:G,7,0),"")</f>
        <v>In progress</v>
      </c>
      <c r="K4" s="114" t="s">
        <v>39117</v>
      </c>
      <c r="L4" s="110" t="str">
        <f>IFERROR(VLOOKUP(D4,DB!A:I,9,0),"")</f>
        <v>Latis</v>
      </c>
    </row>
    <row r="5" spans="1:16" ht="15" customHeight="1">
      <c r="A5" s="108" t="s">
        <v>39118</v>
      </c>
      <c r="B5" s="108" t="str">
        <f>IFERROR(VLOOKUP(D5,DB!A:K,11,0),"")</f>
        <v>R4</v>
      </c>
      <c r="C5" s="109">
        <v>2</v>
      </c>
      <c r="D5" s="92" t="s">
        <v>37323</v>
      </c>
      <c r="E5" s="95" t="s">
        <v>39021</v>
      </c>
      <c r="F5" s="112">
        <v>45967.59003472222</v>
      </c>
      <c r="G5" s="113">
        <f t="shared" ref="G5:G6" ca="1" si="0">IFERROR(NOW()-F5,"")</f>
        <v>0.11335740741196787</v>
      </c>
      <c r="H5" s="112">
        <v>45967.579270833332</v>
      </c>
      <c r="I5" s="108" t="str">
        <f>IFERROR(VLOOKUP(D5,DB!A:F,6,0),"")</f>
        <v>SCECO</v>
      </c>
      <c r="J5" s="108" t="str">
        <f>IFERROR(VLOOKUP(D5,DB!A:G,7,0),"")</f>
        <v>Dead</v>
      </c>
      <c r="K5" s="114" t="s">
        <v>39119</v>
      </c>
      <c r="L5" s="110" t="str">
        <f>IFERROR(VLOOKUP(D5,DB!A:I,9,0),"")</f>
        <v>Latis</v>
      </c>
    </row>
    <row r="6" spans="1:16" ht="15" customHeight="1">
      <c r="A6" s="108" t="s">
        <v>39120</v>
      </c>
      <c r="B6" s="108" t="str">
        <f>IFERROR(VLOOKUP(D6,DB!A:K,11,0),"")</f>
        <v>R4</v>
      </c>
      <c r="C6" s="109">
        <v>2</v>
      </c>
      <c r="D6" s="92" t="s">
        <v>37150</v>
      </c>
      <c r="E6" s="95" t="s">
        <v>39021</v>
      </c>
      <c r="F6" s="112"/>
      <c r="G6" s="113">
        <f t="shared" ca="1" si="0"/>
        <v>45967.703392129632</v>
      </c>
      <c r="H6" s="112">
        <v>45967.605787037035</v>
      </c>
      <c r="I6" s="108" t="str">
        <f>IFERROR(VLOOKUP(D6,DB!A:F,6,0),"")</f>
        <v>SCECO</v>
      </c>
      <c r="J6" s="108" t="str">
        <f>IFERROR(VLOOKUP(D6,DB!A:G,7,0),"")</f>
        <v>Dead</v>
      </c>
      <c r="K6" s="114" t="s">
        <v>39121</v>
      </c>
      <c r="L6" s="110" t="str">
        <f>IFERROR(VLOOKUP(D6,DB!A:I,9,0),"")</f>
        <v>Latis</v>
      </c>
    </row>
    <row r="7" spans="1:16" ht="15" customHeight="1">
      <c r="A7" s="108"/>
      <c r="B7" s="108" t="str">
        <f>IFERROR(VLOOKUP(D7,DB!A:K,11,0),"")</f>
        <v/>
      </c>
      <c r="C7" s="109"/>
      <c r="D7" s="92"/>
      <c r="E7" s="95"/>
      <c r="F7" s="112"/>
      <c r="G7" s="113">
        <f ca="1">IFERROR(NOW()-F7,"")</f>
        <v>45967.70339224537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45967.70339224537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45967.70339224537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45967.70339224537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45967.70339224537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45967.70339224537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45967.70339224537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45967.70339224537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45967.70339224537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45967.70339224537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45967.70339224537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45967.70339224537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45967.70339224537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45967.70339224537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45967.70339224537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45967.70339224537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45967.70339224537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45967.70339224537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45967.70339224537</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45967.703392129632</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45967.703392129632</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45967.703392129632</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45967.703392129632</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45967.703392129632</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45967.703392129632</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45967.703392129632</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45967.703392129632</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45967.703392129632</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45967.703392129632</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45967.703392129632</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45967.703392129632</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45967.703392129632</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45967.703392129632</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45967.703392129632</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45967.703392129632</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45967.703392129632</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45967.703392129632</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45967.703392129632</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45967.703392129632</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45967.703392129632</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45967.703392129632</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45967.703392129632</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45967.703392129632</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45967.703392129632</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45967.703392129632</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45967.703392129632</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45967.703392129632</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45967.703392129632</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45967.703392129632</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45967.703392129632</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45967.703392129632</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45967.703392129632</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45967.703392129632</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45967.703392129632</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45967.703392129632</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45967.703392129632</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45967.703392129632</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45967.703392129632</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45967.703392129632</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45967.703392129632</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45967.703392129632</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45967.703392129632</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45967.703392129632</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45967.703392129632</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39122</v>
      </c>
      <c r="B2" s="37" t="str">
        <f>IFERROR(VLOOKUP(D2,DB!A:K,11,0),"")</f>
        <v>R5</v>
      </c>
      <c r="C2" s="37">
        <v>3</v>
      </c>
      <c r="D2" s="107" t="s">
        <v>36011</v>
      </c>
      <c r="E2" s="37" t="s">
        <v>39021</v>
      </c>
      <c r="F2" s="38">
        <v>45891.832060185188</v>
      </c>
      <c r="G2" s="123">
        <f ca="1">IFERROR(NOW()-F2,"")</f>
        <v>75.871331944443227</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39100</v>
      </c>
      <c r="F3" s="38">
        <v>45926.188877314817</v>
      </c>
      <c r="G3" s="123">
        <f t="shared" ref="G3" ca="1" si="0">IFERROR(NOW()-F3,"")</f>
        <v>41.51451493055356</v>
      </c>
      <c r="H3" s="38">
        <v>45926.158159722225</v>
      </c>
      <c r="I3" s="37" t="str">
        <f>IFERROR(VLOOKUP(D3,DB!A:F,6,0),"")</f>
        <v>SCECO</v>
      </c>
      <c r="J3" s="37" t="str">
        <f>IFERROR(VLOOKUP(D3,DB!A:G,7,0),"")</f>
        <v>Good</v>
      </c>
      <c r="K3" s="37" t="s">
        <v>39125</v>
      </c>
      <c r="L3" s="37" t="str">
        <f>IFERROR(VLOOKUP(D3,DB!A:I,9,0),"")</f>
        <v>Latis</v>
      </c>
      <c r="M3" s="106"/>
    </row>
    <row r="4" spans="1:13" ht="48" customHeight="1">
      <c r="A4" s="131" t="s">
        <v>39126</v>
      </c>
      <c r="B4" s="131" t="str">
        <f>IFERROR(VLOOKUP(D4,DB!A:K,11,0),"")</f>
        <v>R5</v>
      </c>
      <c r="C4" s="131">
        <v>1</v>
      </c>
      <c r="D4" s="131" t="s">
        <v>34758</v>
      </c>
      <c r="E4" s="131" t="s">
        <v>39100</v>
      </c>
      <c r="F4" s="132">
        <v>45948.661111111112</v>
      </c>
      <c r="G4" s="133">
        <f ca="1">IFERROR(NOW()-F4,"")</f>
        <v>19.042281134257792</v>
      </c>
      <c r="H4" s="132">
        <v>45948.661111111112</v>
      </c>
      <c r="I4" s="131" t="str">
        <f>IFERROR(VLOOKUP(D4,DB!A:F,6,0),"")</f>
        <v>SCECO</v>
      </c>
      <c r="J4" s="131" t="str">
        <f>IFERROR(VLOOKUP(D4,DB!A:G,7,0),"")</f>
        <v>Dead</v>
      </c>
      <c r="K4" s="131" t="s">
        <v>39127</v>
      </c>
      <c r="L4" s="131" t="str">
        <f>IFERROR(VLOOKUP(D4,DB!A:I,9,0),"")</f>
        <v>Latis</v>
      </c>
    </row>
    <row r="5" spans="1:13" ht="15">
      <c r="A5" s="131"/>
      <c r="B5" s="131" t="str">
        <f>IFERROR(VLOOKUP(D5,DB!A:K,11,0),"")</f>
        <v/>
      </c>
      <c r="C5" s="131"/>
      <c r="D5" s="131"/>
      <c r="E5" s="131"/>
      <c r="F5" s="132"/>
      <c r="G5" s="133">
        <f ca="1">IFERROR(NOW()-F5,"")</f>
        <v>45967.703392129632</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45967.703392129632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45967.703392129632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45967.703392129632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45967.703392129632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45967.703392129632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45967.703392129632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45967.703392129632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45967.703392129632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45967.703392129632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45967.703392129632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45967.703392129632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45967.703392129632</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45967.703392129632</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45967.703392129632</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45967.703392129632</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45967.703392129632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45967.703392129632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45967.703392129632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45967.703392129632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45967.703392129632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45967.703392129632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45967.703392129632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45967.703392129632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45967.703392129632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45967.703392129632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45967.703392129632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45967.703392129632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45967.703392129632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45967.703392129632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45967.703392129632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45967.703392129632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45967.703392129632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45967.703392129632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45967.703392129632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45967.703392129632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45967.703392129632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45967.703392129632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45967.703392129632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45967.703392129632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45967.703392129632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45967.703392129632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45967.703392129632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45967.703392129632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45967.703392129632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45967.703392129632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45967.703392129632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45967.703392129632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45967.703392129632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45967.703392129632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45967.703392129632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45967.703392129632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45967.703392129632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45967.703392129632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45967.703392129632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45967.703392129632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45967.703392129632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45967.703392129632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45967.703392129632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45967.703392129632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45967.703392129632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45967.703392129632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45967.703392129632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45967.703392129632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45967.703392129632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45967.703392129632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45967.703392129632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45967.703392129632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45967.703392129632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45967.703392129632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45967.703392129632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45967.703392129632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45967.703392129632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45967.703392129632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45967.703392129632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45967.703392129632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45967.703392129632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45967.703392129632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45967.703392129632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45967.703392129632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45967.703392129632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45967.703392129632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45967.703392129632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45967.703392129632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45967.703392129632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45967.703392129632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45967.703392129632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45967.703392129632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45967.703392129632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45967.703392129632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45967.703392129632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45967.703392129632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45967.703392129632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45967.703392129632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45967.703392129632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45967.703392129632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45967.703392129632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45967.703392129632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45967.703392129632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45967.703392129632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45967.703392129632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45967.703392129632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45967.703392129632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45967.703392129632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45967.703392129632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45967.703392129632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45967.703392129632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45967.70339224537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45967.70339224537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45967.70339224537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45967.70339224537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45967.70339224537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45967.70339224537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45967.70339224537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45967.70339224537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45967.70339224537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45967.70339224537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45967.70339224537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45967.70339224537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45967.70339224537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45967.70339224537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45967.70339224537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45967.70339224537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45967.70339224537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45967.70339224537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45967.70339224537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45967.70339224537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45967.70339224537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45967.70339224537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45967.70339224537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45967.70339224537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45967.70339224537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45967.70339224537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45967.70339224537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45967.70339224537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45967.70339224537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45967.70339224537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45967.70339224537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45967.70339224537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45967.70339224537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45967.70339224537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45967.70339224537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45967.70339224537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45967.70339224537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45967.70339224537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45967.70339224537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45967.70339224537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45967.70339224537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45967.70339224537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45967.70339224537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45967.70339224537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45967.70339224537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45967.70339224537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45967.70339224537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45967.70339224537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45967.70339224537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45967.70339224537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45967.70339224537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45967.70339224537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45967.70339224537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45967.70339224537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45967.70339224537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45967.70339224537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45967.70339224537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45967.70339224537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45967.70339224537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45967.70339224537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45967.70339224537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45967.70339224537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45967.70339224537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45967.70339224537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45967.70339224537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45967.70339224537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45967.70339224537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45967.70339224537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45967.70339224537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45967.70339224537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45967.70339224537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45967.70339224537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45967.70339224537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45967.70339224537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45967.70339224537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45967.70339224537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45967.70339224537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45967.70339224537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45967.70339224537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45967.70339224537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45967.70339224537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45967.70339224537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45967.70339224537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45967.70339224537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45967.70339224537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45967.70339224537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45967.70339224537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45967.70339224537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45967.70339224537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45967.70339224537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45967.70339224537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45967.70339224537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45967.70339224537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45967.70339224537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45967.70339224537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45967.70339224537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45967.70339224537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45967.70339224537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45967.70339224537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45967.70339224537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45967.70339224537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45967.70339224537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45967.70339224537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45967.70339224537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45967.70339224537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45967.70339224537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45967.70339224537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45967.70339224537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45967.70339224537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45967.70339224537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45967.70339224537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45967.70339224537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45967.70339224537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45967.70339224537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45967.70339224537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45967.70339224537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45967.70339224537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45967.70339224537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45967.70339224537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45967.70339224537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45967.70339224537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45967.70339224537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45967.70339224537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45967.70339224537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45967.70339224537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45967.70339224537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45967.70339224537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45967.70339224537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45967.70339224537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45967.70339224537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45967.70339224537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45967.70339224537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45967.70339224537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45967.70339224537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45967.70339224537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45967.70339224537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45967.70339224537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45967.70339224537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45967.70339224537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45967.70339224537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45967.70339224537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45967.70339224537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45967.70339224537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45967.70339224537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45967.70339224537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45967.70339224537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45967.70339224537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45967.70339224537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45967.70339224537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45967.70339224537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45967.70339224537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45967.70339224537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45967.70339224537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45967.70339224537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45967.70339224537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45967.70339224537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45967.70339224537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45967.70339224537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45967.70339224537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45967.70339224537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45967.70339224537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45967.70339224537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45967.70339224537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45967.70339224537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45967.70339224537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45967.70339224537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45967.70339224537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45967.70339224537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45967.70339224537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45967.70339224537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45967.70339224537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45967.70339224537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45967.70339224537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45967.70339224537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45967.70339224537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45967.70339224537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45967.70339224537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45967.70339224537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45967.70339224537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45967.70339224537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45967.70339224537</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45967.70339224537</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45967.70339224537</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45967.70339224537</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39100</v>
      </c>
      <c r="F2" s="148">
        <v>45967.660925925928</v>
      </c>
      <c r="G2" s="149">
        <f ca="1">IFERROR(NOW()-F2,"-")</f>
        <v>4.2466203703952488E-2</v>
      </c>
      <c r="H2" s="150">
        <v>45967.652800925927</v>
      </c>
      <c r="I2" s="86" t="str">
        <f>IFERROR(VLOOKUP(D2,DB!A:F,6,0),"")</f>
        <v>SCECO</v>
      </c>
      <c r="J2" s="61" t="str">
        <f>IFERROR(VLOOKUP(D2,DB!A:G,7,0),"")</f>
        <v>Dead</v>
      </c>
      <c r="K2" s="151" t="s">
        <v>39129</v>
      </c>
      <c r="L2" s="152" t="str">
        <f>IFERROR(VLOOKUP(D2,DB!A:I,9,0),"")</f>
        <v>Latis</v>
      </c>
    </row>
    <row r="3" spans="1:12" ht="31.5" customHeight="1">
      <c r="A3" s="86"/>
      <c r="B3" s="61" t="str">
        <f>IFERROR(VLOOKUP(D3,DB!A:K,11,0),"")</f>
        <v/>
      </c>
      <c r="C3" s="61"/>
      <c r="D3" s="61"/>
      <c r="E3" s="61"/>
      <c r="F3" s="148"/>
      <c r="G3" s="149">
        <f ca="1">IFERROR(NOW()-F3,"-")</f>
        <v>45967.703392129632</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45967.703392129632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45967.703392129632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45967.703392129632</v>
      </c>
      <c r="H6" s="150" t="s">
        <v>39110</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45967.703392129632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45967.703392129632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45967.703392129632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45967.703392129632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45967.703392129632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45967.703392129632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45967.703392129632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45967.703392129632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45967.703392129632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45967.703392129632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45967.703392129632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45967.703392129632</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39111</v>
      </c>
      <c r="D19" s="61"/>
      <c r="E19" s="61"/>
      <c r="F19" s="148"/>
      <c r="G19" s="149">
        <f ca="1">IFERROR(NOW()-F19,"-")</f>
        <v>45967.703392129632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45967.703392129632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45967.703392129632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45967.703392129632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45967.703392129632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45967.703392129632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45967.703392129632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45967.703392129632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45967.703392129632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45967.703392129632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45967.703392129632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45967.703392129632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45967.703392129632</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45967.703392129632</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45967.703392129632</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45967.703392129632</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45967.703392129632</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45967.703392129632</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