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20" documentId="120_S{2AC9BD13-BADA-5192-A53E-5A8FF88502F6}" xr6:coauthVersionLast="47" xr6:coauthVersionMax="47" xr10:uidLastSave="{C6B4C782-1A5F-4EC9-B9CB-F25C9B715F0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<sst xmlns="http://schemas.openxmlformats.org/spreadsheetml/2006/main" count="180282" uniqueCount="39126">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</sst>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319.55918252314586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45982.507608449072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45982.507608449072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45982.507608449072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45982.507608449072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45982.507608449072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45982.507608449072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45982.507608449072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45982.507608449072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45982.507608449072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45982.507608449072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45982.507608449072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45982.507608449072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45982.507608449072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45982.507608449072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45982.507608449072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45982.507608449072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45982.507608449072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45982.507608449072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45982.507608449072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45982.507608449072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45982.507608449072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45982.507608449072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45982.507608449072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45982.507608449072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45982.507608449072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45982.507608449072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45982.507608449072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45982.507608449072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45982.507608449072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45982.507608449072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45982.507608449072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45982.507608449072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45982.507608449072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45982.507608449072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45982.507608449072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45982.507608449072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45982.507608449072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45982.507608449072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45982.507608449072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45982.507608449072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45982.507608449072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45982.507608449072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45982.507608449072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45982.507608449072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45982.507608449072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45982.507608449072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45982.507608449072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45982.507608449072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45982.507608449072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157.50777048611053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45982.507608449072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45982.507608449072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45982.507608449072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45982.507608449072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45982.507608449072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45982.507608449072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45982.507608449072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45982.507608449072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45982.507608449072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45982.507608449072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45982.507608449072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45982.507608449072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45982.507608449072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45982.507608449072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45982.507608449072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45982.507608449072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45982.507608449072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45982.507608449072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45982.507608449072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45982.507608449072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45982.507608449072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45982.507608449072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45982.507608449072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45982.507608449072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45982.507608449072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45982.507608449072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45982.507608449072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45982.507608449072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45982.507608449072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45982.507608449072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45982.507608449072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45982.507608449072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45982.507608449072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45982.507608449072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45982.507608449072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45982.507608449072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45982.507608449072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45982.507608449072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45982.507608449072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45982.507608449072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45982.507608449072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45982.507608449072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45982.507608449072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45982.507608449072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45982.507608449072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45982.507608449072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45982.507608449072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45982.507608449072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45982.507608449072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45982.507608449072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45982.507608449072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45982.507608449072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45982.507608449072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45982.507608449072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45982.507608449072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45982.507608449072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45982.507608449072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45982.507608449072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45982.507608449072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45982.507608449072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45982.507608449072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45982.507608449072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45982.507608449072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45982.507608449072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45982.507608449072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45982.507608449072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45982.507608449072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45982.507608449072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45982.507608449072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45982.507608449072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45982.507608449072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45982.507608449072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45982.507608449072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45982.507608449072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45982.507608449072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45982.507608449072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45982.507608449072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45982.507608449072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45982.507608449072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45982.507608449072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45982.507608449072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45982.507608449072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45982.507608449072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45982.507608449072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45982.507608449072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45982.507608449072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45982.507608449072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45982.507608449072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45982.507608449072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45982.507608449072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45982.507608449072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45982.507608449072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45982.507608449072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45982.507608449072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45982.507608449072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45982.507608449072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45982.507608449072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45982.507608449072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45982.507608449072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45982.507608449072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45982.507608449072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45982.507608449072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45982.507608449072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45982.507608449072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45982.507608449072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45982.507608449072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45982.507608449072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45982.507608449072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45982.507608449072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45982.507608449072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45982.507608449072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45982.507608449072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45982.507608449072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45982.507608449072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45982.507608449072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45982.507608449072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45982.507608449072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45982.507608449072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45982.507608449072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45982.507608449072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45982.507608449072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45982.507608449072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45982.507608449072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45982.507608449072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45982.507608449072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45982.507608449072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45982.507608449072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45982.507608449072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45982.507608449072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45982.507608449072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45982.507608449072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45982.507608449072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45982.507608449072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45982.507608449072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45982.507608449072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45982.507608449072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45982.507608449072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45982.507608449072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45982.507608449072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45982.507608449072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45982.507608449072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45982.507608449072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45982.507608449072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45982.507608449072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45982.507608449072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45982.507608449072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45982.507608449072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45982.507608449072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45982.507608449072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45982.507608449072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45982.507608449072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45982.507608449072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45982.507608449072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45982.507608449072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45982.507608449072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45982.507608449072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45982.507608449072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45982.507608449072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45982.507608449072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45982.507608449072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45982.507608449072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45982.507608449072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45982.507608449072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45982.507608449072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45982.507608449072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45982.507608449072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45982.507608449072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45982.507608449072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45982.507608449072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45982.507608449072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45982.507608449072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45982.507608449072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45982.507608449072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45982.507608449072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45982.507608449072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45982.507608449072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45982.507608449072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45982.507608449072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45982.507608449072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45982.507608449072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45982.507608449072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45982.507608449072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45982.507608449072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45982.507608449072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45982.507608449072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45982.507608449072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45982.507608449072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45982.507608449072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45982.507608449072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45982.507608449072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45982.507608449072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45982.507608449072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45982.507608449072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45982.507608449072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45982.507608449072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45982.507608449072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45982.507608449072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45982.507608449072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45982.507608449072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45982.507608449072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45982.507608449072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45982.507608449072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45982.507608449072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45982.507608449072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45982.507608449072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45982.507608449072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45982.507608449072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45982.507608449072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45982.507608449072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45982.507608449072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45982.507608449072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45982.507608449072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45982.507608449072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45982.507608449072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45982.507608449072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45982.507608449072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45982.507608449072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45982.507608449072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45982.507608449072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45982.507608449072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45982.507608449072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45982.507608449072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45982.507608449072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45982.507608449072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45982.507608449072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45982.507608449072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45982.507608449072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45982.507608449072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45982.507608449072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45982.507608449072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45982.507608449072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45982.507608449072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45982.507608449072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45982.507608449072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45982.507608449072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45982.507608449072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45982.507608449072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45982.507608449072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45982.507608449072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45982.507608449072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45982.507608449072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45982.507608449072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45982.507608449072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45982.507608449072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45982.507608449072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45982.507608449072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45982.507608449072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45982.507608449072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45982.507608449072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45982.507608449072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45982.507608449072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45982.507608449072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45982.507608449072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45982.507608449072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45982.507608449072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45982.507608449072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45982.507608449072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45982.507608449072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45982.507608449072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45982.507608449072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45982.507608449072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45982.507608449072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45982.507608449072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45982.507608449072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45982.507608449072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45982.507608449072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45982.507608449072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45982.507608449072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45982.507608449072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45982.507608449072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45982.507608449072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45982.507608449072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45982.507608449072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45982.507608449072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45982.507608449072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45982.507608449072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45982.507608449072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45982.507608449072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45982.507608449072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45982.507608449072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45982.507608449072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45982.507608449072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45982.507608449072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45982.507608449072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45982.507608449072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45982.507608449072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45982.507608449072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45982.507608449072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45982.507608449072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45982.507608449072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45982.507608449072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45982.507608449072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45982.507608449072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45982.507608449072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45982.507608449072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45982.507608449072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45982.507608449072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45982.507608449072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45982.507608449072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45982.507608449072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45982.507608449072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45982.507608449072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45982.507608449072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45982.507608449072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45982.507608449072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45982.507608449072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45982.507608449072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45982.507608449072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45982.507608449072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45982.507608449072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45982.507608449072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45982.507608449072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45982.507608449072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45982.507608449072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45982.507608449072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45982.507608449072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45982.507608449072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45982.507608449072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45982.507608449072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45982.507608449072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45982.507608449072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45982.507608449072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45982.507608449072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45982.507608449072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45982.507608449072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45982.507608449072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45982.507608449072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45982.507608449072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45982.507608449072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45982.507608449072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45982.507608449072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45982.507608449072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45982.507608449072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45982.507608449072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45982.507608449072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45982.507608449072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45982.507608449072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45982.507608449072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45982.507608449072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45982.507608449072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45982.507608449072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45982.507608449072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45982.507608449072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45982.507608449072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45982.507608449072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45982.507608449072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45982.507608449072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45982.507608449072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45982.507608449072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45982.507608449072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45982.507608449072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45982.507608449072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45982.507608449072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45982.507608449072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45982.507608449072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45982.507608449072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45982.507608449072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45982.507608449072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45982.507608449072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45982.507608449072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45982.507608449072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45982.507608449072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45982.507608449072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45982.507608449072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45982.507608449072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45982.507608449072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45982.507608449072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45982.507608449072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45982.507608449072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45982.507608449072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45982.507608449072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45982.507608449072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45982.507608449072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45982.507608449072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45982.507608449072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45982.507608449072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45982.507608449072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45982.507608449072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45982.507608449072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45982.507608449072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45982.507608449072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45982.507608449072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45982.507608449072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45982.507608449072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45982.507608449072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45982.507608449072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45982.507608449072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45982.507608449072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45982.507608449072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45982.507608449072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45982.507608449072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45982.507608449072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45982.507608449072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45982.507608449072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45982.507608449072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45982.507608449072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45982.507608449072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45982.507608449072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45982.507608449072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45982.507608449072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45982.507608449072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45982.507608449072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45982.507608449072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45982.507608449072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45982.507608449072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45982.507608449072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45982.507608449072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45982.507608449072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45982.507608449072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45982.507608449072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45982.507608449072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45982.507608449072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45982.507608449072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45982.507608449072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45982.507608449072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45982.507608449072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45982.507608449072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45982.507608449072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45982.507608449072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45982.507608449072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45982.507608449072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45982.507608449072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45982.507608449072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45982.507608449072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45982.507608449072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45982.507608449072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45982.507608449072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45982.507608449072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45982.507608449072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45982.507608449072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45982.507608449072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45982.507608449072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45982.507608449072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45982.507608449072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45982.507608449072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45982.507608449072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45982.507608449072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45982.507608449072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45982.507608449072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45982.507608449072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45982.507608449072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45982.507608449072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45982.507608449072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45982.507608449072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45982.507608449072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45982.507608449072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45982.507608449072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45982.507608449072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45982.507608449072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45982.507608449072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45982.507608449072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45982.507608449072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45982.507608449072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45982.507608449072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45982.507608449072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45982.507608449072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45982.507608449072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45982.507608449072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45982.507608449072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45982.507608449072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45982.507608449072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45982.507608449072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45982.507608449072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45982.507608449072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45982.507608449072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45982.507608449072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45982.507608449072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45982.507608449072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45982.507608449072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45982.507608449072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45982.507608449072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45982.507608449072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45982.507608449072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45982.507608449072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45982.507608449072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45982.507608449072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45982.507608449072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45982.507608449072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45982.507608449072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45982.507608449072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45982.507608449072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45982.507608449072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45982.507608449072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45982.507608449072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45982.507608449072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45982.507608449072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45982.507608449072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45982.507608449072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45982.507608449072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45982.507608449072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45982.507608449072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45982.507608449072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45982.507608449072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45982.507608449072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45982.507608449072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45982.507608449072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45982.507608449072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45982.507608449072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45982.507608449072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45982.507608449072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45982.507608449072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45982.507608449072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45982.507608449072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45982.507608449072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45982.507608449072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45982.507608449072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45982.507608449072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45982.507608449072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45982.507608449072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45982.507608449072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45982.507608449072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45982.507608449072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45982.507608449072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45982.507608449072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45982.507608449072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45982.507608449072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45982.507608449072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45982.507608449072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45982.507608449072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45982.507608449072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45982.507608449072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45982.507608449072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45982.507608449072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45982.507608449072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45982.507608449072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45982.507608449072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45982.507608449072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45982.507608449072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45982.507608449072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45982.507608449072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45982.507608449072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45982.507608449072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45982.507608449072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45982.507608449072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45982.507608449072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45982.507608449072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45982.507608449072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45982.507608449072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45982.507608449072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45982.507608449072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45982.507608449072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45982.507608449072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45982.507608449072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45982.507608449072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45982.507608449072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45982.507608449072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45982.507608449072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45982.507608449072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45982.507608449072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45982.507608449072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45982.507608449072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45982.507608449072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45982.507608449072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45982.507608449072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45982.507608449072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45982.507608449072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45982.507608449072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45982.507608449072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45982.507608449072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45982.507608449072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45982.507608449072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45982.507608449072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45982.507608449072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45982.507608449072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45982.507608449072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45982.507608449072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45982.507608449072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45982.507608449072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45982.507608449072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45982.507608449072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45982.507608449072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45982.507608449072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45982.507608449072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45982.507608449072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45982.507608449072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45982.507608449072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45982.507608449072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45982.507608449072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45982.507608449072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45982.507608449072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45982.507608449072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45982.507608449072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45982.507608449072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45982.507608449072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45982.507608449072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45982.507608449072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45982.507608449072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45982.507608449072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45982.507608449072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45982.507608449072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45982.507608449072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45982.507608449072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45982.507608449072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45982.507608449072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45982.507608449072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45982.507608449072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45982.507608449072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45982.507608449072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45982.507608449072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45982.507608449072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45982.507608449072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45982.507608449072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45982.507608449072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45982.507608449072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45982.507608449072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45982.507608449072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45982.507608449072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45982.507608449072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45982.507608449072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45982.507608449072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45982.507608449072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45982.507608449072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45982.507608449072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45982.507608449072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45982.507608449072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45982.507608449072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45982.507608449072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45982.507608449072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45982.507608449072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45982.507608449072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45982.507608449072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45982.507608449072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45982.507608449072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45982.507608449072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45982.507608449072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45982.507608449072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45982.507608449072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45982.507608449072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45982.507608449072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45982.507608449072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45982.507608449072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45982.507608449072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45982.507608449072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45982.507608449072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45982.507608449072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45982.507608449072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45982.507608449072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45982.507608449072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45982.507608449072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45982.507608449072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45982.507608449072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45982.507608449072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45982.507608449072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45982.507608449072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45982.507608449072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45982.507608449072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45982.507608449072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45982.507608449072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45982.507608449072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45982.507608449072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45982.507608449072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45982.507608449072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45982.507608449072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45982.507608449072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45982.507608449072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45982.507608449072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45982.507608449072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45982.507608449072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45982.507608449072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45982.507608449072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45982.507608449072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45982.507608449072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45982.507608449072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45982.507608449072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45982.507608449072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45982.507608449072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45982.507608449072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45982.507608449072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45982.507608449072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45982.507608449072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45982.507608449072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45982.507608449072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45982.507608449072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45982.507608449072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45982.507608449072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45982.507608449072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45982.507608449072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45982.507608449072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45982.507608449072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45982.507608449072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45982.507608449072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45982.507608449072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45982.507608449072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45982.507608449072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45982.507608449072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45982.507608449072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45982.507608449072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45982.507608449072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45982.507608449072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45982.507608449072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45982.507608449072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45982.507608449072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45982.507608449072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45982.507608449072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45982.507608449072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45982.507608449072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45982.507608449072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45982.507608449072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45982.507608449072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45982.507608449072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45982.507608449072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45982.507608449072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45982.507608449072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45982.507608449072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45982.507608449072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45982.507608449072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45982.507608449072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45982.507608449072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45982.507608449072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45982.507608449072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45982.507608449072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45982.507608449072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45982.507608449072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45982.507608449072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45982.507608449072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45982.507608449072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45982.507608449072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45982.507608449072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45982.507608449072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45982.507608449072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45982.507608449072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45982.507608449072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45982.507608449072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45982.507608449072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45982.507608449072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45982.507608449072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45982.507608449072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45982.507608449072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45982.507608449072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45982.507608449072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45982.507608449072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45982.507608449072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45982.507608449072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45982.507608449072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45982.507608449072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45982.507608449072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45982.507608449072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45982.507608449072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45982.507608449072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45982.507608449072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45982.507608449072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45982.507608449072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45982.507608449072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45982.507608449072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45982.507608449072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45982.507608449072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45982.507608449072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45982.507608449072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45982.507608449072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45982.507608449072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45982.507608449072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45982.507608449072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45982.507608449072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45982.507608449072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45982.507608449072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45982.507608449072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45982.507608449072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45982.507608449072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45982.507608449072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45982.507608449072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45982.507608449072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45982.507608449072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45982.507608449072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45982.507608449072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45982.507608449072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45982.507608449072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45982.507608449072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45982.507608449072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45982.507608449072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45982.507608449072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45982.507608449072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45982.507608449072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45982.507608449072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45982.507608449072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45982.507608449072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45982.507608449072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45982.507608449072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45982.507608449072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45982.507608449072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45982.507608449072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45982.507608449072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45982.507608449072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45982.507608449072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45982.507608449072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45982.507608449072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45982.507608449072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45982.507608449072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45982.507608449072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45982.507608449072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45982.507608449072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45982.507608449072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45982.507608449072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45982.507608449072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45982.507608449072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45982.507608449072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45982.507608449072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45982.507608449072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45982.507608449072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45982.507608449072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45982.507608449072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45982.507608449072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45982.507608449072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45982.507608449072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45982.507608449072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45982.507608449072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45982.507608449072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45982.507608449072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45982.507608449072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45982.507608449072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45982.507608449072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45982.507608449072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45982.507608449072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45982.507608449072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45982.507608449072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45982.507608449072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45982.507608449072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45982.507608449072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45982.507608449072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45982.507608449072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45982.507608449072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45982.507608449072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45982.507608449072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45982.507608449072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45982.507608449072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45982.507608449072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45982.507608449072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45982.507608449072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45982.507608449072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45982.507608449072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45982.507608449072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45982.507608449072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45982.507608449072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45982.507608449072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45982.507608449072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45982.507608449072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45982.507608449072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45982.507608449072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45982.507608449072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45982.507608449072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45982.507608449072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45982.507608449072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45982.507608449072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45982.507608449072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45982.507608449072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45982.507608449072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45982.507608449072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45982.507608449072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45982.507608449072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45982.507608449072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45982.507608449072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45982.507608449072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45982.507608449072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45982.507608449072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45982.507608449072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45982.507608449072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45982.507608449072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45982.507608449072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45982.507608449072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45982.507608449072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45982.507608449072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45982.507608449072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45982.507608449072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45982.507608449072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45982.507608449072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45982.507608449072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45982.507608449072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45982.507608449072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45982.507608449072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45982.507608449072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45982.507608449072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45982.507608449072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45982.507608449072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45982.507608449072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45982.507608449072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45982.507608449072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45982.507608449072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45982.507608449072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45982.507608449072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45982.507608449072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45982.507608449072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45982.507608449072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45982.507608449072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45982.507608449072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45982.507608449072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45982.507608449072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45982.507608449072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45982.507608449072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45982.507608449072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45982.507608449072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45982.507608449072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45982.507608449072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45982.507608449072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45982.507608449072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45982.507608449072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45982.507608449072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45982.507608449072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45982.507608449072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45982.507608449072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45982.507608449072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45982.507608449072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45982.507608449072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45982.507608449072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45982.507608449072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45982.507608449072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45982.507608449072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45982.507608449072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45982.507608449072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45982.507608449072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45982.507608449072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45982.507608449072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45982.507608449072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45982.507608449072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45982.507608449072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45982.507608449072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45982.507608449072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45982.507608449072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45982.507608449072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45982.507608449072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45982.507608449072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45982.507608449072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45982.507608449072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45982.507608449072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45982.507608449072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45982.507608449072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45982.507608449072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45982.507608449072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45982.507608449072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45982.507608449072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45982.507608449072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45982.507608449072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45982.507608449072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45982.507608449072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45982.507608449072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45982.507608449072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45982.507608449072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45982.507608449072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45982.507608449072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45982.507608449072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45982.507608449072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45982.507608449072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45982.507608449072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45982.507608449072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45982.507608449072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45982.507608449072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45982.507608449072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45982.507608449072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45982.507608449072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45982.507608449072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45982.507608449072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45982.507608449072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45982.507608449072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45982.507608449072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45982.507608449072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45982.507608449072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45982.507608449072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45982.507608449072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45982.507608449072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45982.507608449072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45982.507608449072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45982.507608449072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45982.507608449072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45982.507608449072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45982.507608449072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45982.507608449072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45982.507608449072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45982.507608449072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45982.507608449072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45982.507608449072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45982.507608449072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45982.507608449072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45982.507608449072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45982.507608449072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45982.507608449072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45982.507608449072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45982.507608449072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45982.507608449072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45982.507608449072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45982.507608449072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45982.507608449072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45982.507608449072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45982.507608449072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45982.507608449072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45982.507608449072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45982.507608449072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45982.507608449072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45982.507608449072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45982.507608449072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45982.507608449072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45982.507608449072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45982.507608449072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45982.507608449072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45982.507608449072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45982.507608449072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45982.507608449072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45982.507608449072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45982.507608449072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45982.507608449072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45982.507608449072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45982.507608449072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45982.507608449072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45982.507608449072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45982.507608449072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45982.507608449072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45982.507608449072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45982.507608449072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45982.507608449072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45982.507608449072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45982.507608449072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45982.507608449072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45982.507608449072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45982.507608449072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45982.507608449072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45982.507608449072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45982.507608449072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45982.507608449072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45982.507608449072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45982.507608449072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45982.507608449072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45982.507608449072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45982.507608449072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45982.507608449072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45982.507608449072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45982.507608449072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45982.507608449072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45982.507608449072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45982.507608449072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45982.507608449072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45982.507608449072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45982.507608449072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45982.507608449072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45982.507608449072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45982.507608449072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45982.507608449072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45982.507608449072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45982.507608449072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45982.507608449072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45982.507608449072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45982.507608449072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45982.507608449072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45982.507608449072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45982.507608449072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45982.507608449072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45982.507608449072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45982.507608449072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45982.507608449072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45982.507608449072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45982.507608449072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45982.507608449072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45982.507608449072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45982.507608449072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45982.507608449072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45982.507608449072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45982.507608449072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45982.507608449072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45982.507608449072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45982.507608449072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45982.507608449072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45982.507608449072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45982.507608449072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45982.507608449072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45982.507608449072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45982.507608449072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45982.507608449072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45982.507608449072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45982.507608449072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45982.507608449072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45982.507608449072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45982.507608449072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45982.507608449072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45982.507608449072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45982.507608449072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45982.507608449072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45982.507608449072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45982.507608449072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45982.507608449072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45982.507608449072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45982.507608449072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45982.507608449072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45982.507608449072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45982.507608449072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45982.507608449072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45982.507608449072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45982.507608449072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45982.507608449072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45982.507608449072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45982.507608449072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45982.507608449072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45982.507608449072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45982.507608449072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45982.507608449072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45982.507608449072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45982.507608449072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45982.507608449072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45982.507608449072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45982.507608449072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45982.507608449072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45982.507608449072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45982.507608449072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45982.507608449072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45982.507608449072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45982.507608449072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45982.507608449072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45982.507608449072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45982.507608449072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45982.507608449072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45982.507608449072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45982.507608449072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45982.507608449072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45982.507608449072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45982.507608449072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45982.507608449072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45982.507608449072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45982.507608449072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45982.507608449072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45982.507608449072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45982.507608449072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45982.507608449072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45982.507608449072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45982.507608449072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45982.507608449072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45982.507608449072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45982.507608449072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45982.507608449072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45982.507608449072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45982.507608449072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45982.507608449072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45982.507608449072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45982.507608449072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45982.507608449072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45982.507608449072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45982.507608449072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45982.507608449072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45982.507608449072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45982.507608449072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279.0268908564758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8" ca="1" si="0">IFERROR(NOW()-F3,"")</f>
        <v>7.2897800921055023E-2</v>
      </c>
      <c r="H3" s="95">
        <v>45982.434710648151</v>
      </c>
      <c r="I3" s="113" t="s">
        <v>39110</v>
      </c>
      <c r="J3" s="113" t="s">
        <v>39110</v>
      </c>
      <c r="K3" s="97" t="s">
        <v>39111</v>
      </c>
      <c r="L3" s="91" t="s">
        <v>8145</v>
      </c>
    </row>
    <row r="4" spans="1:16" ht="15" customHeight="1">
      <c r="A4" s="113"/>
      <c r="B4" s="113" t="str">
        <f>IFERROR(VLOOKUP(D4,DB!A:K,11,0),"")</f>
        <v/>
      </c>
      <c r="C4" s="93"/>
      <c r="D4" s="91"/>
      <c r="E4" s="94"/>
      <c r="F4" s="95"/>
      <c r="G4" s="96">
        <f t="shared" ca="1" si="0"/>
        <v>45982.507608449072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45982.507608449072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45982.507608449072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45982.507608449072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45982.507608449072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45982.507608449072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45982.507608449072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45982.507608449072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45982.507608449072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45982.507608449072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45982.507608449072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45982.507608449072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45982.507608449072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45982.507608449072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45982.507608449072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45982.507608449072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45982.507608449072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45982.507608449072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45982.507608449072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45982.507608449072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45982.507608449072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45982.507608449072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45982.507608449072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45982.507608449072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45982.507608449072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45982.507608449072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45982.507608449072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45982.507608449072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45982.507608449072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45982.507608449072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45982.507608449072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45982.507608449072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45982.507608449072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45982.507608449072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45982.507608449072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45982.507608449072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45982.507608449072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45982.507608449072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45982.507608449072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45982.507608449072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45982.507608449072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45982.507608449072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45982.507608449072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45982.507608449072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45982.507608449072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45982.507608449072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45982.507608449072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45982.507608449072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45982.507608449072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45982.507608449072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45982.507608449072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45982.507608449072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45982.507608449072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45982.507608449072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45982.507608449072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45982.507608449072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45982.507608449072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45982.507608449072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45982.507608449072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45982.507608449072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45982.507608449072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45982.507608449072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45982.507608449072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45982.507608449072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45982.507608449072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45982.507608449072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45982.507608449072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45982.507608449072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45982.507608449072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45982.507608449072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45982.507608449072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45982.507608449072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45982.507608449072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45982.507608449072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45982.507608449072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45982.507608449072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45982.507608449072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45982.507608449072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45982.507608449072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45982.507608449072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45982.507608449072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45982.507608449072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45982.507608449072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45982.507608449072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45982.507608449072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45982.507608449072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45982.507608449072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45982.507608449072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45982.507608449072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45982.507608449072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45982.507608449072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45982.507608449072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45982.507608449072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45982.507608449072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45982.507608449072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45982.507608449072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45982.507608449072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45982.507608449072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45982.507608449072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45982.507608449072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45982.507608449072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45982.507608449072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45982.507608449072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45982.507608449072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45982.507608449072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45982.507608449072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45982.507608449072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45982.507608449072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45982.507608449072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45982.507608449072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45982.507608449072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45982.507608449072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45982.507608449072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45982.507608449072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45982.507608449072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45982.507608449072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45982.507608449072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45982.507608449072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45982.507608449072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45982.507608449072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45982.507608449072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45982.507608449072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45982.507608449072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45982.507608449072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45982.507608449072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45982.507608449072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45982.507608449072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45982.507608449072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45982.507608449072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45982.507608449072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45982.507608449072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45982.507608449072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45982.507608449072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45982.507608449072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45982.507608449072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45982.507608449072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45982.507608449072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45982.507608449072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45982.507608449072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45982.507608449072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45982.507608449072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45982.507608449072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45982.507608449072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45982.507608449072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45982.507608449072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45982.507608449072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45982.507608449072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45982.507608449072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45982.507608449072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45982.507608449072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45982.507608449072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45982.507608449072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45982.507608449072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45982.507608449072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45982.507608449072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45982.507608449072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45982.507608449072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45982.507608449072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45982.507608449072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45982.507608449072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45982.507608449072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45982.507608449072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45982.507608449072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45982.507608449072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45982.507608449072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45982.507608449072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45982.507608449072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45982.507608449072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45982.507608449072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45982.507608449072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45982.507608449072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45982.507608449072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45982.507608449072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45982.507608449072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45982.507608449072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45982.507608449072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45982.507608449072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45982.507608449072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45982.507608449072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45982.507608449072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45982.507608449072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45982.507608449072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45982.507608449072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45982.507608449072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45982.507608449072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45982.507608449072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45982.507608449072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45982.507608449072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45982.507608449072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45982.507608449072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45982.507608449072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45982.507608449072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45982.507608449072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45982.507608449072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45982.507608449072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45982.507608449072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45982.507608449072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45982.507608449072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45982.507608449072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45982.507608449072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45982.507608449072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45982.507608449072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45982.507608449072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45982.507608449072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45982.507608449072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45982.507608449072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45982.507608449072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45982.507608449072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45982.507608449072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45982.507608449072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45982.507608449072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45982.507608449072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45982.507608449072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45982.507608449072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45982.507608449072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45982.507608449072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45982.507608449072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45982.507608449072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45982.507608449072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45982.507608449072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45982.507608449072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45982.507608449072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45982.507608449072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45982.507608449072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45982.507608449072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45982.507608449072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45982.507608449072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45982.507608449072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45982.507608449072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45982.507608449072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45982.507608449072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45982.507608449072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45982.507608449072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45982.507608449072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45982.507608449072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45982.507608449072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45982.507608449072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45982.507608449072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45982.507608449072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45982.507608449072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45982.507608449072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45982.507608449072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45982.507608449072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45982.507608449072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45982.507608449072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45982.507608449072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45982.507608449072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45982.507608449072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45982.507608449072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45982.507608449072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45982.507608449072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45982.507608449072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45982.507608449072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45982.507608449072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45982.507608449072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45982.507608449072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45982.507608449072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45982.507608449072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45982.507608449072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45982.507608449072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45982.507608449072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45982.507608449072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45982.507608449072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45982.507608449072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45982.507608449072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45982.507608449072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45982.507608449072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45982.507608449072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45982.507608449072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45982.507608449072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45982.507608449072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45982.507608449072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45982.507608449072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45982.507608449072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45982.507608449072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45982.507608449072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45982.507608449072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45982.507608449072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45982.507608449072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45982.507608449072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45982.507608449072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45982.507608449072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45982.507608449072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45982.507608449072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45982.507608449072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45982.507608449072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45982.507608449072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45982.507608449072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45982.507608449072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45982.507608449072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45982.507608449072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45982.507608449072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45982.507608449072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45982.507608449072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45982.507608449072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45982.507608449072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45982.507608449072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45982.507608449072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45982.507608449072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45982.507608449072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45982.507608449072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45982.507608449072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45982.507608449072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45982.507608449072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45982.507608449072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45982.507608449072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45982.507608449072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45982.507608449072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45982.507608449072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45982.507608449072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45982.507608449072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45982.507608449072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45982.507608449072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45982.507608449072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45982.507608449072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45982.507608449072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45982.507608449072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45982.507608449072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45982.507608449072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45982.507608449072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45982.507608449072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45982.507608449072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45982.507608449072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45982.507608449072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45982.507608449072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45982.507608449072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45982.507608449072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45982.507608449072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45982.507608449072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45982.507608449072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45982.507608449072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45982.507608449072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45982.507608449072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45982.507608449072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45982.507608449072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45982.507608449072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45982.507608449072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45982.507608449072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45982.507608449072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45982.507608449072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45982.507608449072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45982.507608449072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45982.507608449072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45982.507608449072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45982.507608449072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412" ca="1" si="6">IFERROR(NOW()-F349,"")</f>
        <v>45982.507608449072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45982.507608449072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45982.507608449072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45982.507608449072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45982.507608449072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45982.507608449072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45982.507608449072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45982.507608449072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45982.507608449072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45982.507608449072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45982.507608449072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45982.507608449072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45982.507608449072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45982.507608449072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45982.507608449072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45982.507608449072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45982.507608449072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45982.507608449072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45982.507608449072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45982.507608449072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45982.507608449072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45982.507608449072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45982.507608449072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45982.507608449072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45982.507608449072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45982.507608449072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45982.507608449072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45982.507608449072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45982.507608449072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45982.507608449072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45982.507608449072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45982.507608449072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45982.507608449072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45982.507608449072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45982.507608449072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45982.507608449072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45982.507608449072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45982.507608449072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45982.507608449072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45982.507608449072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45982.507608449072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45982.507608449072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45982.507608449072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45982.507608449072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45982.507608449072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45982.507608449072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45982.507608449072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45982.507608449072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45982.507608449072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45982.507608449072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45982.507608449072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45982.507608449072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45982.507608449072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45982.507608449072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45982.507608449072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45982.507608449072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45982.507608449072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45982.507608449072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45982.507608449072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45982.507608449072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45982.507608449072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45982.507608449072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45982.507608449072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45982.507608449072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ref="G413:G458" ca="1" si="7">IFERROR(NOW()-F413,"")</f>
        <v>45982.507608449072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45982.507608449072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45982.507608449072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45982.507608449072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45982.507608449072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45982.507608449072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45982.507608449072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45982.507608449072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45982.507608449072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45982.507608449072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45982.507608449072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45982.507608449072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45982.507608449072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45982.507608449072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45982.507608449072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45982.507608449072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45982.507608449072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45982.507608449072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45982.507608449072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45982.507608449072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45982.507608449072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45982.507608449072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45982.507608449072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45982.507608449072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45982.507608449072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45982.507608449072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45982.507608449072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45982.507608449072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45982.507608449072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45982.507608449072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45982.507608449072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45982.507608449072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45982.507608449072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45982.507608449072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45982.507608449072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45982.507608449072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45982.507608449072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45982.507608449072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45982.507608449072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45982.507608449072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45982.507608449072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45982.507608449072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45982.507608449072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45982.507608449072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45982.507608449072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45982.507608449072</v>
      </c>
      <c r="H458" s="95"/>
      <c r="I458" s="113" t="str">
        <f>IFERROR(VLOOKUP(D458,DB!A:F,6,0),"")</f>
        <v/>
      </c>
      <c r="J458" s="113" t="str">
        <f>IFERROR(VLOOKUP(D458,DB!A:G,7,0),"")</f>
        <v/>
      </c>
      <c r="K458" s="97"/>
      <c r="L458" s="91" t="str">
        <f>IFERROR(VLOOKUP(D458,DB!A:I,9,0),"")</f>
        <v/>
      </c>
    </row>
  </sheetData>
  <dataValidations count="2">
    <dataValidation allowBlank="1" showInputMessage="1" showErrorMessage="1" sqref="E1" xr:uid="{A4F81451-56CC-4543-9497-104C4E44EE4B}"/>
    <dataValidation type="list" allowBlank="1" showInputMessage="1" showErrorMessage="1" sqref="E2:E4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90.675548263883684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56.318731134255358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33.84649733795959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4.9928052083341754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1.1343098379584262</v>
      </c>
      <c r="H6" s="128">
        <v>45981.360798611109</v>
      </c>
      <c r="I6" s="109" t="str">
        <f>IFERROR(VLOOKUP(D6,DB!A:F,6,0),"")</f>
        <v>SCECO</v>
      </c>
      <c r="J6" s="109" t="str">
        <f>IFERROR(VLOOKUP(D6,DB!A:G,7,0),"")</f>
        <v>Dead</v>
      </c>
      <c r="K6" s="109" t="s">
        <v>39121</v>
      </c>
      <c r="L6" s="109" t="str">
        <f>IFERROR(VLOOKUP(D6,DB!A:I,9,0),"")</f>
        <v>Latis</v>
      </c>
    </row>
    <row r="7" spans="1:13" ht="15.75">
      <c r="A7" s="109"/>
      <c r="B7" s="109" t="str">
        <f>IFERROR(VLOOKUP(D7,DB!A:K,11,0),"")</f>
        <v/>
      </c>
      <c r="C7" s="109"/>
      <c r="D7" s="149"/>
      <c r="E7" s="109"/>
      <c r="F7" s="109"/>
      <c r="G7" s="111">
        <f ca="1">IFERROR(NOW()-F7,"")</f>
        <v>45982.507608449072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45982.507608449072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45982.507608449072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45982.507608449072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45982.507608449072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45982.507608449072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45982.507608449072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45982.507608449072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45982.507608449072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45982.507608449072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45982.507608449072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45982.507608449072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45982.507608449072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45982.507608449072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45982.507608449072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45982.507608449072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45982.507608449072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45982.507608449072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45982.507608449072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45982.507608449072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45982.507608449072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45982.507608449072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45982.507608449072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45982.507608449072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45982.507608449072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45982.507608449072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45982.507608449072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45982.507608449072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45982.507608449072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45982.507608449072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45982.507608449072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45982.507608449072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45982.507608449072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45982.507608449072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45982.507608449072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45982.507608449072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45982.507608449072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45982.507608449072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45982.507608449072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45982.507608449072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45982.507608449072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45982.507608449072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45982.507608449072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45982.507608449072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45982.507608449072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45982.507608449072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45982.507608449072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45982.507608449072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45982.507608449072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45982.507608449072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45982.507608449072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45982.507608449072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45982.507608449072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45982.507608449072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45982.507608449072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45982.507608449072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45982.507608449072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45982.507608449072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45982.507608449072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45982.507608449072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45982.507608449072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45982.507608449072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45982.507608449072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45982.507608449072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45982.507608449072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45982.507608449072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45982.507608449072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45982.507608449072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45982.507608449072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45982.507608449072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45982.507608449072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45982.507608449072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45982.507608449072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45982.507608449072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45982.507608449072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45982.507608449072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45982.507608449072</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45982.507608449072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45982.507608449072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45982.507608449072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45982.507608449072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45982.507608449072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45982.507608449072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45982.507608449072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45982.507608449072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45982.507608449072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45982.507608449072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45982.507608449072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45982.507608449072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45982.507608449072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45982.507608449072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45982.507608449072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45982.507608449072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45982.507608449072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45982.507608449072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45982.507608449072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45982.507608449072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45982.507608449072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45982.507608449072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45982.507608449072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45982.507608449072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45982.507608449072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45982.507608449072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45982.507608449072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45982.507608449072</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29090</v>
      </c>
      <c r="E2" s="109" t="s">
        <v>39021</v>
      </c>
      <c r="F2" s="121">
        <v>45982.349189814813</v>
      </c>
      <c r="G2" s="104">
        <f t="shared" ref="G2:G34" ca="1" si="0">IFERROR(NOW()-F2,"-")</f>
        <v>0.15841863425885094</v>
      </c>
      <c r="H2" s="121">
        <v>45982.349143518521</v>
      </c>
      <c r="I2" s="119" t="str">
        <f>IFERROR(VLOOKUP(D2,DB!A:F,6,0),"")</f>
        <v>Generator-DG</v>
      </c>
      <c r="J2" s="119" t="str">
        <f>IFERROR(VLOOKUP(D2,DB!A:G,7,0),"")</f>
        <v>Vandalized</v>
      </c>
      <c r="K2" s="122" t="s">
        <v>39123</v>
      </c>
      <c r="L2" s="123" t="str">
        <f>IFERROR(VLOOKUP(D2,DB!A:I,9,0),"")</f>
        <v>Latis</v>
      </c>
    </row>
    <row r="3" spans="1:16382" ht="31.5" customHeight="1">
      <c r="A3" s="118" t="s">
        <v>39124</v>
      </c>
      <c r="B3" s="119" t="str">
        <f>IFERROR(VLOOKUP(D3,DB!A:K,11,0),"")</f>
        <v>R6</v>
      </c>
      <c r="C3" s="120">
        <v>3</v>
      </c>
      <c r="D3" s="119" t="s">
        <v>36317</v>
      </c>
      <c r="E3" s="109" t="s">
        <v>39021</v>
      </c>
      <c r="F3" s="121">
        <v>45982.451550925929</v>
      </c>
      <c r="G3" s="104">
        <f t="shared" ca="1" si="0"/>
        <v>5.6057523142953869E-2</v>
      </c>
      <c r="H3" s="121">
        <v>45982.451550925929</v>
      </c>
      <c r="I3" s="119" t="str">
        <f>IFERROR(VLOOKUP(D3,DB!A:F,6,0),"")</f>
        <v>Generator-SG</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45982.507608449072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45982.507608449072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45982.507608449072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45982.507608449072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45982.507608449072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45982.507608449072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45982.507608449072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45982.507608449072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45982.507608449072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45982.507608449072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45982.507608449072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45982.507608449072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45982.507608449072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45982.507608449072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45982.507608449072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45982.507608449072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45982.507608449072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45982.507608449072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45982.507608449072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45982.507608449072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45982.507608449072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45982.507608449072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45982.507608449072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45982.507608449072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45982.507608449072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45982.507608449072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45982.507608449072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45982.507608449072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45982.507608449072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45982.507608449072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45982.507608449072</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