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35" documentId="120_S{2AC9BD13-BADA-5192-A53E-5A8FF88502F6}" xr6:coauthVersionLast="47" xr6:coauthVersionMax="47" xr10:uidLastSave="{456C815A-CCD1-417E-94EF-D6FA8BE6360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<sst xmlns="http://schemas.openxmlformats.org/spreadsheetml/2006/main" count="180307" uniqueCount="39138">
  <si>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</si>
  <si>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</si>
  <si>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</si>
  <si>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</si>
  <si>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</si>
  <si>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</si>
  <si>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</si>
  <si>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</si>
  <si>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</si>
  <si>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</si>
  <si>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</si>
  <si>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</si>
  <si>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</si>
  <si>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</si>
  <si>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</si>
  <si>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</si>
  <si>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</si>
  <si>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</si>
  <si>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</si>
  <si>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</si>
  <si>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</si>
  <si>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</si>
  <si>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</si>
  <si>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</si>
  <si>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</si>
  <si>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</si>
  <si>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</si>
  <si>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</si>
  <si>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</si>
  <si>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</si>
  <si>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</si>
  <si>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</si>
  <si>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</si>
  <si>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</si>
  <si>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</si>
  <si>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</si>
  <si>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</si>
  <si>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</si>
  <si>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</si>
  <si>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</si>
  <si>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</si>
  <si>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</si>
  <si>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</si>
  <si>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</si>
  <si>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</si>
  <si>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</si>
  <si>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</si>
  <si>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</si>
  <si>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</si>
  <si>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</si>
  <si>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</si>
  <si>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</si>
  <si>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</si>
  <si>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</si>
  <si>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</si>
  <si>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</si>
  <si>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</si>
  <si>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</si>
  <si>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</si>
  <si>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</si>
  <si>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</si>
  <si>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</si>
  <si>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</si>
  <si>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</si>
  <si>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</si>
  <si>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</si>
  <si>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</si>
  <si>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</si>
  <si>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</si>
  <si>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</si>
  <si>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</si>
  <si>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</si>
  <si>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</si>
  <si>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</si>
  <si>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</si>
  <si>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</si>
  <si>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</si>
  <si>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</si>
  <si>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</si>
  <si>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</si>
  <si>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</si>
  <si>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</si>
  <si>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</si>
  <si>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</si>
  <si>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</si>
  <si>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</si>
  <si>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</si>
  <si>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</si>
  <si>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</si>
  <si>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</si>
  <si>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</si>
  <si>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</si>
  <si>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</si>
  <si>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</si>
  <si>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</si>
  <si>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</si>
  <si>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</si>
  <si>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</si>
  <si>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</si>
  <si>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</si>
  <si>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</si>
  <si>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</si>
  <si>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</si>
  <si>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</si>
  <si>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</si>
  <si>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</si>
  <si>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</si>
  <si>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</si>
  <si>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</si>
  <si>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</si>
  <si>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</si>
  <si>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</si>
  <si>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</si>
  <si>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</si>
  <si>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</si>
  <si>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</si>
  <si>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</si>
  <si>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</si>
  <si>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</si>
  <si>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</si>
  <si>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</si>
  <si>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</si>
  <si>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</si>
  <si>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</si>
  <si>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</si>
  <si>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</si>
  <si>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</si>
  <si>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</si>
  <si>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</si>
  <si>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</si>
  <si>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</si>
  <si>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</si>
  <si>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</si>
  <si>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</si>
  <si>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</si>
  <si>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</si>
  <si>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</si>
  <si>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</si>
  <si>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</si>
  <si>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</si>
  <si>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</si>
  <si>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</si>
  <si>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</si>
  <si>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</si>
  <si>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</si>
  <si>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</si>
  <si>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</si>
  <si>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</si>
  <si>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</si>
  <si>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</si>
  <si>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</si>
  <si>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</si>
  <si>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</si>
  <si>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</si>
  <si>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</si>
  <si>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</si>
  <si>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</si>
  <si>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</si>
  <si>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</si>
  <si>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</si>
  <si>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</si>
  <si>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</si>
  <si>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</si>
  <si>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</si>
  <si>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</si>
  <si>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</si>
  <si>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</si>
  <si>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</si>
  <si>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</si>
  <si>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</si>
  <si>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</si>
  <si>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</si>
  <si>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</si>
  <si>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</si>
  <si>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</si>
  <si>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</si>
  <si>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</si>
  <si>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</si>
  <si>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</si>
  <si>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</si>
  <si>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</si>
  <si>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</si>
  <si>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</si>
  <si>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</si>
  <si>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</si>
  <si>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</si>
  <si>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</si>
  <si>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</si>
  <si>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</si>
  <si>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</si>
  <si>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</si>
  <si>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</si>
  <si>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</si>
  <si>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</si>
  <si>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</si>
  <si>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</si>
  <si>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</si>
  <si>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</si>
  <si>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</si>
  <si>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</si>
  <si>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</si>
  <si>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</si>
  <si>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</si>
  <si>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</si>
  <si>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</si>
  <si>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</si>
  <si>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</si>
  <si>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</si>
  <si>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</si>
  <si>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</si>
  <si>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</si>
  <si>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</si>
  <si>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</si>
  <si>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</si>
  <si>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</si>
  <si>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</si>
  <si>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</si>
  <si>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</si>
  <si>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</si>
  <si>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</si>
  <si>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</si>
  <si>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</si>
  <si>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</si>
  <si>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</si>
  <si>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</si>
  <si>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</si>
  <si>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</si>
  <si>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</si>
  <si>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</si>
  <si>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</si>
  <si>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</si>
  <si>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</si>
  <si>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</si>
  <si>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</si>
  <si>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</si>
  <si>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</si>
  <si>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</si>
  <si>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</si>
  <si>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</si>
  <si>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</si>
  <si>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</si>
  <si>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</si>
  <si>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</si>
  <si>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</si>
  <si>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</si>
  <si>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</si>
  <si>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</si>
  <si>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</si>
  <si>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</si>
  <si>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</si>
  <si>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</si>
  <si>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</si>
  <si>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</si>
  <si>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</si>
  <si>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</si>
  <si>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</si>
  <si>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</si>
  <si>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</si>
  <si>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</si>
  <si>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</si>
  <si>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</si>
  <si>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</si>
  <si>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</si>
  <si>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</si>
  <si>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</si>
  <si>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</si>
  <si>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</si>
  <si>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</si>
  <si>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</si>
  <si>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</si>
  <si>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</si>
  <si>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</si>
  <si>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</si>
  <si>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</si>
  <si>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</si>
  <si>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</si>
  <si>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</si>
  <si>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</si>
  <si>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</si>
  <si>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</si>
  <si>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</si>
  <si>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</si>
  <si>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</si>
  <si>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</si>
  <si>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</si>
  <si>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</si>
  <si>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</si>
  <si>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</si>
  <si>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</si>
  <si>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</si>
  <si>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</si>
  <si>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</si>
  <si>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</si>
  <si>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</si>
  <si>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</si>
  <si>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</si>
  <si>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</si>
  <si>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</si>
  <si>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</si>
  <si>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</si>
  <si>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</si>
  <si>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</si>
  <si>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</si>
  <si>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</si>
  <si>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</si>
  <si>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</si>
  <si>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</si>
  <si>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</si>
  <si>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</si>
  <si>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</si>
  <si>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</si>
  <si>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</si>
  <si>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</si>
  <si>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</si>
  <si>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</si>
  <si>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</si>
  <si>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</si>
  <si>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</si>
  <si>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</si>
  <si>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</si>
  <si>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</si>
  <si>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</si>
  <si>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</si>
  <si>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</si>
  <si>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</si>
  <si>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</si>
  <si>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</si>
  <si>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</si>
  <si>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</si>
  <si>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</si>
  <si>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</si>
  <si>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</si>
  <si>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</si>
  <si>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</si>
  <si>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</si>
  <si>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</si>
  <si>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</si>
  <si>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</si>
  <si>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</si>
  <si>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</si>
  <si>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</si>
  <si>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</si>
  <si>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</si>
  <si>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</si>
  <si>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</si>
  <si>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</si>
  <si>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</si>
  <si>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</si>
  <si>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</si>
  <si>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</si>
  <si>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</si>
  <si>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</si>
  <si>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</si>
  <si>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</si>
  <si>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</si>
  <si>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</si>
  <si>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</si>
  <si>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</si>
  <si>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</si>
  <si>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</si>
  <si>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</si>
  <si>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</si>
  <si>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</si>
  <si>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</si>
  <si>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</si>
  <si>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</si>
  <si>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</si>
  <si>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</si>
  <si>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</si>
  <si>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</si>
  <si>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</si>
  <si>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</si>
  <si>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</si>
  <si>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</si>
  <si>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</si>
  <si>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</si>
  <si>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</si>
  <si>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</si>
  <si>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</si>
  <si>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</si>
  <si>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</si>
  <si>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</si>
  <si>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</si>
  <si>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</si>
  <si>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</si>
  <si>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</si>
  <si>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</si>
  <si>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</si>
  <si>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</si>
  <si>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</si>
  <si>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</si>
  <si>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</si>
  <si>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</si>
  <si>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</si>
  <si>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</si>
  <si>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</si>
  <si>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</si>
  <si>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</si>
  <si>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</si>
  <si>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</si>
  <si>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</si>
  <si>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</si>
  <si>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</si>
  <si>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</si>
  <si>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</si>
  <si>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</si>
  <si>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</si>
  <si>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</si>
  <si>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</si>
  <si>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</si>
  <si>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</si>
  <si>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</si>
  <si>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</si>
  <si>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</si>
  <si>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</si>
  <si>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</si>
  <si>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</si>
  <si>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</si>
  <si>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</si>
  <si>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</si>
  <si>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</si>
  <si>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</si>
  <si>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</si>
  <si>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</si>
  <si>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</si>
  <si>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</si>
  <si>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</si>
  <si>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</si>
  <si>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</si>
  <si>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</si>
  <si>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</si>
  <si>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</si>
  <si>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</si>
  <si>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</si>
  <si>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</si>
  <si>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</si>
  <si>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</si>
  <si>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</si>
  <si>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</si>
  <si>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</si>
  <si>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</si>
  <si>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</si>
  <si>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</si>
  <si>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</si>
  <si>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</si>
  <si>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</si>
  <si>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</si>
  <si>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</si>
  <si>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</si>
  <si>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</si>
  <si>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</si>
  <si>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</si>
  <si>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</si>
  <si>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</si>
  <si>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</si>
  <si>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</si>
  <si>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</si>
  <si>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</si>
  <si>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</si>
  <si>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</si>
  <si>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</si>
  <si>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</si>
  <si>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</si>
  <si>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</si>
  <si>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</si>
  <si>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</si>
  <si>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</si>
  <si>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</si>
  <si>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</si>
  <si>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</si>
  <si>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</si>
  <si>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</si>
  <si>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</si>
  <si>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</si>
  <si>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</si>
  <si>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</si>
  <si>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</si>
  <si>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</si>
  <si>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</si>
  <si>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</si>
  <si>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</si>
  <si>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</si>
  <si>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</si>
  <si>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</si>
  <si>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</si>
  <si>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</si>
  <si>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</si>
  <si>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</si>
  <si>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</si>
  <si>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</si>
  <si>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</si>
  <si>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</si>
  <si>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</si>
  <si>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</si>
  <si>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</si>
  <si>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</si>
  <si>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</si>
  <si>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</si>
  <si>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</si>
  <si>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</si>
  <si>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</si>
  <si>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</si>
  <si>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</si>
  <si>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</si>
  <si>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</si>
  <si>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</si>
  <si>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</si>
  <si>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</si>
  <si>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</si>
  <si>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</si>
  <si>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</si>
  <si>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</si>
  <si>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</si>
  <si>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</si>
  <si>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</si>
  <si>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</si>
  <si>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</si>
  <si>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</si>
  <si>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</si>
  <si>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</si>
  <si>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</si>
  <si>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</si>
  <si>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</si>
  <si>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</si>
  <si>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</si>
  <si>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</si>
  <si>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</si>
  <si>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</si>
  <si>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</si>
  <si>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</si>
  <si>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</si>
  <si>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</si>
  <si>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</si>
  <si>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</si>
  <si>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</si>
  <si>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</si>
  <si>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</si>
  <si>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</si>
  <si>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</si>
  <si>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</si>
  <si>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</si>
  <si>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</si>
  <si>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</si>
  <si>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</si>
  <si>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</si>
  <si>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</si>
  <si>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</si>
  <si>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</si>
  <si>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</si>
  <si>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</si>
  <si>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</si>
  <si>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</si>
  <si>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</si>
  <si>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</si>
  <si>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</si>
  <si>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</si>
  <si>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</si>
  <si>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</si>
  <si>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</si>
  <si>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</si>
  <si>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</si>
  <si>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</si>
  <si>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</si>
  <si>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</si>
  <si>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</si>
  <si>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</si>
  <si>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</si>
  <si>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</si>
  <si>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</si>
  <si>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</si>
  <si>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</si>
  <si>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</si>
  <si>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</si>
  <si>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</si>
  <si>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</si>
  <si>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</si>
  <si>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</si>
  <si>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</si>
  <si>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</si>
  <si>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</si>
  <si>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</si>
  <si>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</si>
  <si>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</si>
  <si>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</si>
  <si>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</si>
  <si>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</si>
  <si>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</si>
  <si>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</si>
  <si>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</si>
  <si>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</si>
  <si>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</si>
  <si>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</si>
  <si>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</si>
  <si>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</si>
  <si>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</si>
  <si>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</si>
  <si>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</si>
  <si>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</si>
  <si>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</si>
  <si>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</si>
  <si>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</si>
  <si>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</si>
  <si>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</si>
  <si>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</si>
  <si>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</si>
  <si>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</si>
  <si>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</si>
  <si>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</si>
  <si>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</si>
  <si>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</si>
  <si>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</si>
  <si>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</si>
  <si>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</si>
  <si>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</si>
  <si>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</si>
  <si>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</si>
  <si>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</si>
  <si>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</si>
  <si>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</si>
  <si>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</si>
  <si>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</si>
  <si>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</si>
  <si>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</si>
  <si>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</si>
  <si>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</si>
  <si>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</si>
  <si>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</si>
  <si>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</si>
  <si>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</si>
  <si>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</si>
  <si>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</si>
  <si>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</si>
  <si>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</si>
  <si>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</si>
  <si>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</si>
  <si>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</si>
  <si>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</si>
  <si>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</si>
  <si>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</si>
  <si>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</si>
  <si>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</si>
  <si>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</si>
  <si>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</si>
  <si>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</si>
  <si>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</si>
  <si>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</si>
  <si>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</si>
  <si>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</si>
  <si>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</si>
  <si>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</si>
  <si>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</si>
  <si>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</si>
  <si>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</si>
  <si>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</si>
  <si>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</si>
  <si>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</si>
  <si>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</si>
  <si>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</si>
  <si>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</si>
  <si>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</si>
  <si>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</si>
  <si>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</si>
  <si>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</si>
  <si>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</si>
  <si>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</si>
  <si>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</si>
  <si>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</si>
  <si>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</si>
  <si>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</si>
  <si>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</si>
  <si>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</si>
  <si>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</si>
  <si>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</si>
  <si>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</si>
  <si>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</si>
  <si>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</si>
  <si>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</si>
  <si>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</si>
  <si>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</si>
  <si>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</si>
  <si>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</si>
  <si>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</si>
  <si>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</si>
  <si>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</si>
  <si>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</si>
  <si>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</si>
  <si>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</si>
  <si>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</si>
  <si>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</si>
  <si>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</si>
  <si>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</si>
  <si>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</si>
  <si>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</si>
  <si>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</si>
  <si>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</si>
  <si>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</si>
  <si>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</si>
  <si>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</si>
  <si>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</si>
  <si>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</si>
  <si>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</si>
  <si>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</si>
  <si>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</si>
  <si>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</si>
  <si>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</si>
  <si>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</si>
  <si>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</si>
  <si>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</si>
  <si>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</si>
  <si>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</si>
  <si>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</si>
  <si>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</si>
  <si>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</si>
  <si>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</si>
  <si>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</si>
  <si>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</si>
  <si>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</si>
  <si>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</si>
  <si>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</si>
  <si>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</si>
  <si>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</si>
  <si>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</si>
  <si>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</si>
  <si>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</si>
  <si>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</si>
  <si>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</si>
  <si>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</si>
  <si>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</si>
  <si>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</si>
  <si>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</si>
  <si>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</si>
  <si>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</si>
  <si>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</si>
  <si>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</si>
  <si>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</si>
  <si>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</si>
  <si>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</si>
  <si>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</si>
  <si>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</si>
  <si>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</si>
  <si>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</si>
  <si>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</si>
  <si>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</si>
  <si>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</si>
  <si>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</si>
  <si>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</si>
  <si>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</si>
  <si>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</si>
  <si>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</si>
  <si>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</si>
  <si>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</si>
  <si>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</si>
  <si>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</si>
  <si>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</si>
  <si>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</si>
  <si>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</si>
  <si>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</si>
  <si>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</si>
  <si>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</si>
  <si>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</si>
  <si>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</si>
  <si>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</si>
  <si>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</si>
  <si>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</si>
  <si>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</si>
  <si>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</si>
  <si>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</si>
  <si>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</si>
  <si>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</si>
  <si>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</si>
  <si>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</si>
  <si>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</si>
  <si>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</si>
  <si>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</si>
  <si>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</si>
  <si>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</si>
  <si>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</si>
  <si>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</si>
  <si>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</si>
  <si>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</si>
  <si>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</si>
  <si>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</si>
  <si>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</si>
  <si>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</si>
  <si>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</si>
  <si>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</si>
  <si>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</si>
  <si>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</si>
  <si>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</si>
  <si>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</si>
  <si>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</si>
  <si>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</si>
  <si>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</si>
  <si>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</si>
  <si>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</si>
  <si>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</si>
  <si>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</si>
  <si>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</si>
  <si>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</si>
  <si>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</si>
  <si>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</si>
  <si>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</si>
  <si>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</si>
  <si>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</si>
  <si>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</si>
  <si>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</si>
  <si>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</si>
  <si>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</si>
  <si>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</si>
  <si>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</si>
  <si>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</si>
  <si>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</si>
  <si>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</si>
  <si>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</si>
  <si>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</si>
  <si>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</si>
  <si>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</si>
  <si>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</si>
  <si>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</si>
  <si>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</si>
  <si>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</si>
  <si>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</si>
  <si>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</si>
  <si>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</si>
  <si>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</si>
  <si>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</si>
  <si>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</si>
  <si>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</si>
  <si>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</si>
  <si>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</si>
  <si>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</si>
  <si>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</si>
  <si>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</si>
  <si>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</si>
  <si>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</si>
  <si>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</si>
  <si>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</si>
  <si>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</si>
  <si>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</si>
  <si>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</si>
  <si>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</si>
  <si>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</si>
  <si>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</si>
  <si>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</si>
  <si>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</si>
  <si>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</si>
  <si>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</si>
  <si>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</si>
  <si>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</si>
  <si>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</si>
  <si>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</si>
  <si>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</si>
  <si>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</si>
  <si>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</si>
  <si>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</si>
  <si>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</si>
  <si>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</si>
  <si>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</si>
  <si>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</si>
  <si>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</si>
  <si>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</si>
  <si>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</si>
  <si>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</si>
  <si>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</si>
  <si>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</si>
  <si>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</si>
  <si>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</si>
  <si>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</si>
  <si>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</si>
  <si>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</si>
  <si>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</si>
  <si>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</si>
  <si>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</si>
  <si>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</si>
  <si>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</si>
  <si>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</si>
  <si>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</si>
  <si>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</si>
  <si>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</si>
  <si>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</si>
  <si>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</si>
  <si>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</si>
  <si>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</si>
  <si>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</si>
  <si>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</si>
  <si>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</si>
  <si>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</si>
  <si>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</si>
  <si>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</si>
  <si>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</si>
  <si>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</si>
  <si>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</si>
  <si>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</si>
  <si>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</si>
  <si>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</si>
  <si>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</si>
  <si>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</si>
  <si>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</si>
  <si>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</si>
  <si>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</si>
  <si>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</si>
  <si>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</si>
  <si>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</si>
  <si>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</si>
  <si>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</si>
  <si>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</si>
  <si>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</si>
  <si>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</si>
  <si>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</si>
  <si>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</si>
  <si>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</si>
  <si>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</si>
  <si>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</si>
  <si>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</si>
  <si>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</si>
  <si>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</si>
  <si>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</si>
  <si>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</si>
  <si>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</si>
  <si>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</si>
  <si>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</si>
  <si>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</si>
  <si>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</si>
  <si>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</si>
  <si>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</si>
  <si>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</si>
  <si>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</si>
  <si>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</si>
  <si>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</si>
  <si>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</si>
  <si>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</si>
  <si>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</si>
  <si>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</si>
  <si>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</si>
  <si>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</si>
  <si>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</si>
  <si>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</si>
  <si>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</si>
  <si>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</si>
  <si>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</si>
  <si>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</si>
  <si>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</si>
  <si>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</si>
  <si>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</si>
  <si>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</si>
  <si>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</si>
  <si>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</si>
  <si>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</si>
  <si>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</si>
  <si>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</si>
  <si>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</si>
  <si>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</si>
  <si>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</si>
  <si>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</si>
  <si>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</si>
  <si>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</si>
  <si>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</si>
  <si>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</si>
  <si>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</si>
  <si>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</si>
  <si>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</si>
  <si>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</si>
  <si>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</si>
  <si>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</si>
  <si>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</si>
  <si>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</si>
  <si>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</si>
  <si>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</si>
  <si>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</si>
  <si>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</si>
  <si>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</si>
  <si>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</si>
  <si>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</si>
  <si>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</si>
  <si>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</si>
  <si>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</si>
  <si>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</si>
  <si>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</si>
  <si>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</si>
  <si>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</si>
  <si>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</si>
  <si>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</si>
  <si>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</si>
  <si>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</si>
  <si>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</si>
  <si>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</si>
  <si>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</si>
  <si>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</si>
  <si>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</si>
  <si>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</si>
  <si>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</si>
  <si>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</si>
  <si>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</si>
  <si>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</si>
  <si>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</si>
  <si>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</si>
  <si>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</si>
  <si>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</si>
  <si>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</si>
  <si>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</si>
  <si>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</si>
  <si>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</si>
  <si>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</si>
  <si>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</si>
  <si>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</si>
  <si>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</si>
  <si>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</si>
  <si>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</si>
  <si>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</si>
  <si>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</si>
  <si>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</si>
  <si>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</si>
  <si>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</si>
  <si>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</si>
  <si>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</si>
  <si>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</si>
  <si>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</si>
  <si>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</si>
  <si>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</si>
  <si>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</si>
  <si>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</si>
  <si>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</si>
  <si>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</si>
  <si>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</si>
  <si>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</si>
  <si>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</si>
  <si>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</si>
  <si>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</si>
  <si>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</si>
  <si>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</si>
  <si>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</si>
  <si>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</si>
  <si>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</si>
  <si>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</si>
  <si>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</si>
  <si>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</si>
  <si>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</si>
  <si>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</si>
  <si>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</si>
  <si>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</si>
  <si>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</si>
  <si>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</si>
  <si>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</si>
  <si>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</si>
  <si>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</si>
  <si>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</si>
  <si>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</si>
  <si>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</si>
  <si>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</si>
  <si>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</si>
  <si>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</si>
  <si>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</si>
  <si>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</si>
  <si>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</si>
  <si>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</si>
  <si>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</si>
  <si>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</si>
  <si>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</si>
  <si>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</si>
  <si>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</si>
  <si>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</si>
  <si>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</si>
  <si>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</si>
  <si>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</si>
  <si>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</si>
  <si>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</si>
  <si>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</si>
  <si>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</si>
  <si>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</si>
  <si>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</si>
  <si>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</si>
  <si>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</si>
  <si>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</si>
  <si>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</si>
  <si>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</si>
  <si>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</si>
  <si>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</si>
  <si>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</si>
  <si>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</si>
  <si>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</si>
  <si>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</si>
  <si>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</si>
  <si>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</si>
  <si>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</si>
  <si>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</si>
  <si>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</si>
  <si>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</si>
  <si>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</si>
  <si>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</si>
  <si>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</si>
  <si>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</si>
  <si>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</si>
  <si>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</si>
  <si>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</si>
  <si>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</si>
  <si>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</si>
  <si>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</si>
  <si>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</si>
  <si>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</si>
  <si>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</si>
  <si>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</si>
  <si>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</si>
  <si>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</si>
  <si>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</si>
  <si>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</si>
  <si>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</si>
  <si>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</si>
  <si>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</si>
  <si>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</si>
  <si>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</si>
  <si>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</si>
  <si>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</si>
  <si>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</si>
  <si>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</si>
  <si>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</si>
  <si>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</si>
  <si>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</si>
  <si>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</si>
  <si>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</si>
  <si>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</si>
  <si>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</si>
  <si>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</si>
  <si>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</si>
  <si>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</si>
  <si>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</si>
  <si>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</si>
  <si>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</si>
  <si>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</si>
  <si>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</si>
  <si>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</si>
  <si>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</si>
  <si>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</si>
  <si>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</si>
  <si>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</si>
  <si>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</si>
  <si>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</si>
  <si>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</si>
  <si>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</si>
  <si>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</si>
  <si>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</si>
  <si>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</si>
  <si>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</si>
  <si>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</si>
  <si>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</si>
  <si>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</si>
  <si>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</si>
  <si>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</si>
  <si>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</si>
  <si>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</si>
  <si>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</si>
  <si>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</si>
  <si>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</si>
  <si>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</si>
  <si>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</si>
  <si>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</si>
  <si>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</si>
  <si>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</si>
  <si>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</si>
  <si>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</si>
  <si>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</si>
  <si>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</si>
  <si>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</si>
  <si>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</si>
  <si>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</si>
  <si>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</si>
  <si>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</si>
  <si>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</si>
  <si>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</si>
  <si>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</si>
  <si>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</si>
  <si>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</si>
  <si>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</si>
  <si>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</si>
  <si>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</si>
  <si>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</si>
  <si>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</si>
  <si>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</si>
  <si>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</si>
  <si>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</si>
  <si>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</si>
  <si>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</si>
  <si>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</si>
  <si>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</si>
  <si>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</si>
  <si>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</si>
  <si>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</si>
  <si>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</si>
  <si>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</si>
  <si>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</si>
  <si>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</si>
  <si>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</si>
  <si>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</si>
  <si>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</si>
  <si>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</si>
  <si>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</si>
  <si>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</si>
  <si>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</si>
  <si>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</si>
  <si>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</si>
  <si>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</si>
  <si>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</si>
  <si>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</si>
  <si>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</si>
  <si>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</si>
  <si>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</si>
  <si>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</si>
  <si>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</si>
  <si>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</si>
  <si>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</si>
  <si>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</si>
  <si>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</si>
  <si>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</si>
  <si>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</si>
  <si>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</si>
  <si>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</si>
  <si>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</si>
  <si>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</si>
  <si>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</si>
  <si>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</si>
  <si>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</si>
  <si>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</si>
  <si>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</si>
  <si>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</si>
  <si>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</si>
  <si>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</si>
  <si>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</si>
  <si>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</si>
  <si>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</si>
  <si>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</si>
  <si>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</si>
  <si>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</si>
  <si>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</si>
  <si>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</si>
  <si>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</si>
  <si>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</si>
  <si>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</si>
  <si>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</si>
  <si>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</si>
  <si>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</si>
  <si>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</si>
  <si>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</si>
  <si>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</si>
  <si>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</si>
  <si>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</si>
  <si>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</si>
  <si>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</si>
  <si>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</si>
  <si>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</si>
  <si>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</si>
  <si>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</si>
  <si>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</si>
  <si>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</si>
  <si>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</si>
  <si>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</si>
  <si>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</si>
  <si>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</si>
  <si>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</si>
  <si>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</si>
  <si>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</si>
  <si>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</si>
  <si>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</si>
  <si>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</si>
  <si>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</si>
  <si>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</si>
  <si>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</si>
  <si>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</si>
  <si>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</si>
  <si>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</si>
  <si>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</si>
  <si>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</si>
  <si>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</si>
  <si>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</si>
  <si>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</si>
  <si>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</si>
  <si>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</si>
  <si>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</si>
  <si>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</si>
  <si>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</si>
  <si>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</si>
  <si>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</si>
  <si>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</si>
  <si>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</si>
  <si>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</si>
  <si>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</si>
  <si>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</si>
  <si>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</si>
  <si>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</si>
  <si>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</si>
  <si>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</si>
  <si>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</si>
  <si>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</si>
  <si>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</si>
  <si>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</si>
  <si>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</si>
  <si>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</si>
  <si>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</si>
  <si>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</si>
  <si>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</si>
  <si>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</si>
  <si>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</si>
  <si>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</si>
  <si>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</si>
  <si>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</si>
  <si>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</si>
  <si>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</si>
  <si>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</si>
  <si>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</si>
  <si>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</si>
  <si>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</si>
  <si>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</si>
  <si>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</si>
  <si>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</si>
  <si>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</si>
  <si>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</si>
  <si>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</si>
  <si>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</si>
  <si>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</si>
  <si>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</si>
  <si>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</si>
  <si>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</si>
  <si>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</si>
  <si>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</si>
  <si>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</si>
  <si>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</si>
  <si>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</si>
  <si>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</si>
  <si>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</si>
  <si>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</si>
  <si>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</si>
  <si>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</si>
  <si>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</si>
  <si>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</si>
  <si>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</si>
  <si>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</si>
  <si>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</si>
  <si>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</si>
  <si>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</si>
  <si>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</si>
  <si>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</si>
  <si>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</si>
  <si>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</si>
  <si>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</si>
  <si>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</si>
  <si>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</si>
  <si>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</si>
  <si>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</si>
  <si>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</si>
  <si>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</si>
  <si>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</si>
  <si>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</si>
  <si>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</si>
  <si>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</si>
  <si>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</si>
  <si>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</si>
  <si>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</si>
  <si>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</si>
  <si>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</si>
  <si>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</si>
  <si>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</si>
  <si>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</si>
  <si>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</si>
  <si>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</si>
  <si>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</si>
  <si>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</si>
  <si>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</si>
  <si>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</si>
  <si>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</si>
  <si>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</si>
  <si>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</si>
  <si>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</si>
  <si>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</si>
  <si>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</si>
  <si>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</si>
  <si>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</si>
  <si>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</si>
  <si>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</si>
  <si>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</si>
  <si>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</si>
  <si>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</si>
  <si>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</si>
  <si>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</si>
  <si>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</si>
  <si>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</si>
  <si>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</si>
  <si>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</si>
  <si>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</si>
  <si>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</si>
  <si>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</si>
  <si>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</si>
  <si>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</si>
  <si>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</si>
  <si>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</si>
  <si>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</si>
  <si>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</si>
  <si>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</si>
  <si>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</si>
  <si>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</si>
  <si>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</si>
  <si>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</si>
  <si>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</si>
  <si>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</si>
  <si>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</si>
  <si>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</si>
  <si>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</si>
  <si>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</si>
  <si>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</si>
  <si>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</si>
  <si>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</si>
  <si>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</si>
  <si>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</si>
  <si>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</si>
  <si>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</si>
  <si>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</si>
  <si>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</si>
  <si>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</si>
  <si>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</si>
  <si>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</si>
  <si>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</si>
  <si>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</si>
  <si>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</si>
  <si>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</si>
  <si>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</si>
  <si>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</si>
  <si>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</si>
  <si>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</si>
  <si>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</si>
  <si>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</si>
  <si>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</si>
  <si>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</si>
  <si>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</si>
  <si>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</si>
  <si>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</si>
  <si>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</si>
  <si>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</si>
  <si>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</si>
  <si>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</si>
  <si>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</si>
  <si>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</si>
  <si>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</si>
  <si>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</si>
  <si>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</si>
  <si>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</si>
  <si>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</si>
  <si>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</si>
  <si>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</si>
  <si>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</si>
  <si>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</si>
  <si>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</si>
  <si>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</si>
  <si>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</si>
  <si>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</si>
  <si>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</si>
  <si>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</si>
  <si>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</si>
  <si>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</si>
  <si>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</si>
  <si>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</si>
  <si>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</si>
  <si>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</si>
  <si>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</si>
  <si>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</si>
  <si>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</si>
  <si>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</si>
  <si>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</si>
  <si>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</si>
  <si>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</si>
  <si>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</si>
  <si>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</si>
  <si>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</si>
  <si>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</si>
  <si>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</si>
  <si>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</si>
  <si>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</si>
  <si>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</si>
  <si>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</si>
  <si>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</si>
  <si>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</si>
  <si>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</si>
  <si>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</si>
  <si>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</si>
  <si>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</si>
  <si>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</si>
  <si>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</si>
  <si>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</si>
  <si>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</si>
  <si>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</si>
  <si>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</si>
  <si>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</si>
  <si>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</si>
  <si>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</si>
  <si>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</si>
  <si>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</si>
  <si>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</si>
  <si>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</si>
  <si>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</si>
  <si>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</si>
  <si>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</si>
  <si>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</si>
  <si>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</si>
  <si>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</si>
  <si>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</si>
  <si>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</si>
  <si>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</si>
  <si>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</si>
  <si>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</si>
  <si>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</si>
  <si>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</si>
  <si>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</si>
  <si>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</si>
  <si>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</si>
  <si>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</si>
  <si>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</si>
  <si>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</si>
  <si>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</si>
  <si>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</si>
  <si>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</si>
  <si>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</si>
  <si>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</si>
  <si>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</si>
  <si>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</si>
  <si>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</si>
  <si>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</si>
  <si>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</si>
  <si>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</si>
  <si>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</si>
  <si>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</si>
  <si>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</si>
  <si>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</si>
  <si>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</si>
  <si>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</si>
  <si>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</si>
  <si>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</si>
  <si>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</si>
  <si>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</si>
  <si>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</si>
  <si>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</si>
  <si>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</si>
  <si>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</si>
  <si>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</si>
  <si>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</si>
  <si>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</si>
  <si>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</si>
  <si>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</si>
  <si>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</si>
  <si>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</si>
  <si>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</si>
  <si>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</si>
  <si>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</si>
  <si>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</si>
  <si>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</si>
  <si>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</si>
  <si>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</si>
  <si>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</si>
  <si>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</si>
  <si>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</si>
  <si>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</si>
  <si>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</si>
  <si>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</si>
  <si>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</si>
  <si>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</si>
  <si>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</si>
  <si>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</si>
  <si>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</si>
  <si>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</si>
  <si>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</si>
  <si>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</si>
  <si>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</si>
  <si>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</si>
  <si>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</si>
  <si>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</si>
  <si>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</si>
  <si>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</si>
  <si>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</si>
  <si>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</si>
  <si>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</si>
  <si>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</si>
  <si>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</si>
  <si>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</si>
  <si>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</si>
  <si>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</si>
  <si>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</si>
  <si>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</si>
  <si>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</si>
  <si>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</si>
  <si>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</si>
  <si>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</si>
  <si>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</si>
  <si>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</si>
  <si>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</si>
  <si>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</si>
  <si>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</si>
  <si>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</si>
  <si>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</si>
  <si>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</si>
  <si>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</si>
  <si>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</si>
  <si>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</si>
  <si>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</si>
  <si>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</si>
  <si>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</si>
  <si>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</si>
  <si>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</si>
  <si>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</si>
  <si>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</si>
  <si>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</si>
  <si>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</si>
  <si>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</si>
  <si>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</si>
  <si>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</si>
  <si>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</si>
  <si>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</si>
  <si>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</si>
  <si>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</si>
  <si>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</si>
  <si>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</si>
  <si>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</si>
  <si>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</si>
  <si>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</si>
  <si>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</si>
  <si>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</si>
  <si>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</si>
  <si>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</si>
  <si>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</si>
  <si>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</si>
  <si>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</si>
  <si>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</si>
  <si>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</si>
  <si>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</si>
  <si>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</si>
  <si>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</si>
  <si>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</si>
  <si>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</si>
  <si>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</si>
  <si>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</si>
  <si>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</si>
  <si>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</si>
  <si>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</si>
  <si>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</si>
  <si>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</si>
  <si>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</si>
  <si>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</si>
  <si>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</si>
  <si>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</si>
  <si>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</si>
  <si>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</si>
  <si>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</si>
  <si>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</si>
  <si>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</si>
  <si>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</si>
  <si>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</si>
  <si>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</si>
  <si>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</si>
  <si>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</si>
  <si>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</si>
  <si>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</si>
  <si>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</si>
  <si>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</si>
  <si>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</si>
  <si>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</si>
  <si>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</si>
  <si>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</si>
  <si>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</si>
  <si>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</si>
  <si>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</si>
  <si>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</si>
  <si>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</si>
  <si>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</si>
  <si>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</si>
  <si>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</si>
  <si>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</si>
  <si>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</si>
  <si>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</si>
  <si>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</si>
  <si>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</si>
  <si>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</si>
  <si>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</si>
  <si>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</si>
  <si>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</si>
  <si>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</si>
  <si>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</si>
  <si>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</si>
  <si>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</si>
  <si>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</si>
  <si>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</si>
  <si>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</si>
  <si>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</si>
  <si>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</si>
  <si>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</si>
  <si>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</si>
  <si>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</si>
  <si>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</si>
  <si>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</si>
  <si>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</si>
  <si>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</si>
  <si>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</si>
  <si>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</si>
  <si>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</si>
  <si>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</si>
  <si>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</si>
  <si>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</si>
  <si>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</si>
  <si>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</si>
  <si>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</si>
  <si>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</si>
  <si>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</si>
  <si>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</si>
  <si>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</si>
  <si>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</si>
  <si>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</si>
  <si>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</si>
  <si>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</si>
  <si>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</si>
  <si>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</si>
  <si>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</si>
  <si>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</si>
  <si>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</si>
  <si>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</si>
  <si>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</si>
  <si>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</si>
  <si>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</si>
  <si>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</si>
  <si>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</si>
  <si>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</si>
  <si>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</si>
  <si>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</si>
  <si>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</si>
  <si>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</si>
  <si>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</si>
  <si>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</si>
  <si>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</si>
  <si>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</si>
  <si>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</si>
  <si>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</si>
  <si>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</si>
  <si>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</si>
  <si>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</si>
  <si>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</si>
  <si>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</si>
  <si>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</si>
  <si>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</si>
  <si>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</si>
  <si>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</si>
  <si>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</si>
  <si>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</si>
  <si>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</si>
  <si>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</si>
  <si>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</si>
  <si>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</si>
  <si>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</si>
  <si>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</si>
  <si>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</si>
  <si>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</si>
  <si>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</si>
  <si>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</si>
  <si>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</si>
  <si>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</si>
  <si>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</si>
  <si>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</si>
  <si>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</si>
  <si>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</si>
  <si>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</si>
  <si>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</si>
  <si>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</si>
  <si>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</si>
  <si>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</si>
  <si>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</si>
  <si>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</si>
  <si>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</si>
  <si>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</si>
  <si>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</si>
  <si>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</si>
  <si>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</si>
  <si>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</si>
  <si>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</si>
  <si>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</si>
  <si>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</si>
  <si>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</si>
  <si>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</si>
  <si>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</si>
  <si>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</si>
  <si>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</si>
  <si>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</si>
  <si>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</si>
  <si>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</si>
  <si>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</si>
  <si>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</si>
  <si>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</si>
  <si>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</si>
  <si>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</si>
  <si>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</si>
  <si>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</si>
  <si>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</si>
  <si>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</si>
  <si>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</si>
  <si>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</si>
  <si>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</si>
  <si>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</si>
  <si>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</si>
  <si>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</si>
  <si>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</si>
  <si>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</si>
  <si>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</si>
  <si>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</si>
  <si>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</si>
  <si>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</si>
  <si>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</si>
  <si>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</si>
  <si>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</si>
  <si>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</si>
  <si>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</si>
  <si>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</si>
  <si>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</si>
  <si>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</si>
  <si>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</si>
  <si>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</si>
  <si>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</si>
  <si>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</si>
  <si>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</si>
  <si>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</si>
  <si>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</si>
  <si>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</si>
  <si>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</si>
  <si>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</si>
  <si>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</si>
  <si>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</si>
  <si>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</si>
  <si>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</si>
  <si>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</si>
  <si>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</si>
  <si>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</si>
  <si>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</si>
  <si>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</si>
  <si>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</si>
  <si>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</si>
  <si>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</si>
  <si>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</si>
  <si>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</si>
  <si>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</si>
  <si>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</si>
  <si>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</si>
  <si>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</si>
  <si>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</si>
  <si>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</si>
  <si>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</si>
  <si>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</si>
  <si>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</si>
  <si>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</si>
  <si>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</si>
  <si>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</si>
  <si>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</si>
  <si>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</si>
  <si>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</si>
  <si>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</si>
  <si>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</si>
  <si>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</si>
  <si>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</si>
  <si>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</si>
  <si>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</si>
  <si>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</si>
  <si>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</si>
  <si>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</si>
  <si>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</si>
  <si>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</si>
  <si>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</si>
  <si>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</si>
  <si>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</si>
  <si>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</si>
  <si>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</si>
  <si>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</si>
  <si>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</si>
  <si>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</si>
  <si>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</si>
  <si>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</si>
  <si>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</si>
  <si>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</si>
  <si>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</si>
  <si>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</si>
  <si>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</si>
  <si>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</si>
  <si>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</si>
  <si>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</si>
  <si>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</si>
  <si>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</si>
  <si>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</si>
  <si>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</si>
  <si>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</si>
  <si>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</si>
  <si>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</si>
  <si>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</si>
  <si>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</si>
  <si>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</si>
  <si>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</si>
  <si>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</si>
  <si>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</si>
  <si>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</si>
  <si>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</si>
  <si>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</si>
  <si>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</si>
  <si>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</si>
  <si>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</si>
  <si>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</si>
  <si>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</si>
  <si>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</si>
  <si>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</si>
  <si>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</si>
  <si>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</si>
  <si>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</si>
  <si>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</si>
  <si>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</si>
  <si>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</si>
  <si>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</si>
  <si>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</si>
  <si>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</si>
  <si>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</si>
  <si>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</si>
  <si>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</si>
  <si>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</si>
  <si>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</si>
  <si>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</si>
  <si>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</si>
  <si>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</si>
  <si>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</si>
  <si>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</si>
  <si>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</si>
  <si>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</si>
  <si>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</si>
  <si>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</si>
  <si>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</si>
  <si>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</si>
  <si>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</si>
  <si>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</si>
  <si>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</si>
  <si>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</si>
  <si>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</si>
  <si>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</si>
  <si>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</si>
  <si>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</si>
  <si>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</si>
  <si>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</si>
  <si>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</si>
  <si>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</si>
  <si>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</si>
  <si>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</si>
  <si>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</si>
  <si>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</si>
  <si>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</si>
  <si>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</si>
  <si>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</si>
  <si>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</si>
  <si>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</si>
  <si>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</si>
  <si>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</si>
  <si>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</si>
  <si>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</si>
  <si>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</si>
  <si>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</si>
  <si>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</si>
  <si>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</si>
  <si>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</si>
  <si>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</si>
  <si>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</si>
  <si>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</si>
  <si>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</si>
  <si>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</si>
  <si>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</si>
  <si>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</si>
  <si>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</si>
  <si>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</si>
  <si>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</si>
  <si>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</si>
  <si>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</si>
  <si>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</si>
  <si>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</si>
  <si>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</si>
  <si>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</si>
  <si>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</si>
  <si>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</si>
  <si>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</si>
  <si>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</si>
  <si>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</si>
  <si>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</si>
  <si>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</si>
  <si>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</si>
  <si>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</si>
  <si>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</si>
  <si>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</si>
  <si>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</si>
  <si>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</si>
  <si>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</si>
  <si>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</si>
  <si>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</si>
  <si>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</si>
  <si>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</si>
  <si>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</si>
  <si>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</si>
  <si>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</si>
  <si>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</si>
  <si>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</si>
  <si>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</si>
  <si>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</si>
  <si>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</si>
  <si>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</si>
  <si>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</si>
  <si>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</si>
  <si>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</si>
  <si>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</si>
  <si>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</si>
  <si>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</si>
  <si>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</si>
  <si>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</si>
  <si>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</si>
  <si>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</si>
  <si>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</si>
  <si>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</si>
  <si>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</si>
  <si>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</si>
  <si>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</si>
  <si>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</si>
  <si>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</si>
  <si>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</si>
  <si>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</si>
  <si>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</si>
  <si>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</si>
  <si>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</si>
  <si>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</si>
  <si>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</si>
  <si>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</si>
  <si>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</si>
  <si>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</si>
  <si>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</si>
  <si>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</si>
  <si>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</si>
  <si>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</si>
  <si>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</si>
  <si>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</si>
  <si>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</si>
  <si>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</si>
  <si>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</si>
  <si>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</si>
  <si>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</si>
  <si>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</si>
  <si>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</si>
  <si>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</si>
  <si>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</si>
  <si>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</si>
  <si>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</si>
  <si>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</si>
  <si>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</si>
  <si>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</si>
  <si>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</si>
  <si>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</si>
  <si>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</si>
  <si>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</si>
  <si>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</si>
  <si>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</si>
  <si>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</si>
  <si>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</si>
  <si>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</si>
  <si>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</si>
  <si>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</si>
  <si>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</si>
  <si>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</si>
  <si>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</si>
  <si>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</si>
  <si>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</si>
  <si>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</si>
  <si>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</si>
  <si>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</si>
  <si>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</si>
  <si>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</si>
  <si>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</si>
  <si>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</si>
  <si>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</si>
  <si>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</si>
  <si>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</si>
  <si>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</si>
  <si>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</si>
  <si>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</si>
  <si>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</si>
  <si>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</si>
  <si>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</si>
  <si>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</si>
  <si>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</si>
  <si>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</si>
  <si>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</si>
  <si>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</si>
  <si>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</si>
  <si>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</si>
  <si>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</si>
  <si>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</si>
  <si>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</si>
  <si>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</si>
  <si>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</si>
  <si>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</si>
  <si>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</si>
  <si>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</si>
  <si>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</si>
  <si>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</si>
  <si>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</si>
  <si>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</si>
  <si>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</si>
  <si>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</si>
  <si>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</si>
  <si>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</si>
  <si>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</si>
  <si>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</si>
  <si>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</si>
  <si>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</si>
  <si>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</si>
  <si>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</si>
  <si>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</si>
  <si>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</si>
  <si>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</si>
  <si>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</si>
  <si>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</si>
  <si>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</si>
  <si>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</si>
  <si>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</si>
  <si>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</si>
  <si>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</si>
  <si>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</si>
  <si>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</si>
  <si>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</si>
  <si>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</si>
  <si>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</si>
  <si>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</si>
  <si>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</si>
  <si>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</si>
  <si>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</si>
  <si>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</si>
  <si>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</si>
  <si>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</si>
  <si>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</si>
  <si>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</si>
  <si>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</si>
  <si>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</si>
  <si>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</si>
  <si>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</si>
  <si>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</si>
  <si>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</si>
  <si>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</si>
  <si>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</si>
  <si>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</si>
  <si>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</si>
  <si>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</si>
  <si>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</si>
  <si>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</si>
  <si>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</si>
  <si>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</si>
  <si>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</si>
  <si>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</si>
  <si>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</si>
  <si>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</si>
  <si>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</si>
  <si>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</si>
  <si>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</si>
  <si>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</si>
  <si>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</si>
  <si>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</si>
  <si>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</si>
  <si>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</si>
  <si>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</si>
  <si>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</si>
  <si>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</si>
  <si>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</si>
  <si>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</si>
  <si>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</si>
  <si>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</si>
  <si>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</si>
  <si>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</si>
  <si>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</si>
  <si>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</si>
  <si>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</si>
  <si>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</si>
  <si>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</si>
  <si>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</si>
  <si>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</si>
  <si>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</si>
  <si>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</si>
  <si>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</si>
  <si>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</si>
  <si>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</si>
  <si>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</si>
  <si>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</si>
  <si>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</si>
  <si>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</si>
  <si>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</si>
  <si>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</si>
  <si>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</si>
  <si>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</si>
  <si>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</si>
  <si>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</si>
  <si>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</si>
  <si>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</si>
  <si>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</si>
  <si>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</si>
  <si>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</si>
  <si>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</si>
  <si>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</si>
  <si>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</si>
  <si>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</si>
  <si>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</si>
  <si>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</si>
  <si>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</si>
  <si>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</si>
  <si>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</si>
  <si>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</si>
  <si>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</si>
  <si>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</si>
  <si>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</si>
  <si>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</si>
  <si>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</si>
  <si>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</si>
  <si>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</si>
  <si>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</si>
  <si>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</si>
  <si>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</si>
  <si>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</si>
  <si>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</si>
  <si>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</si>
  <si>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</si>
  <si>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</si>
  <si>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</si>
  <si>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</si>
  <si>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</si>
  <si>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</si>
  <si>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</si>
  <si>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</si>
  <si>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</si>
  <si>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</si>
  <si>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</si>
  <si>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</si>
  <si>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</si>
  <si>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</si>
  <si>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</si>
  <si>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</si>
  <si>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</si>
  <si>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</si>
  <si>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</si>
  <si>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</si>
  <si>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</si>
  <si>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</si>
  <si>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</si>
  <si>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</si>
  <si>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</si>
  <si>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</si>
  <si>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</si>
  <si>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</si>
  <si>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</si>
  <si>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</si>
  <si>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</si>
  <si>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</si>
  <si>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</si>
  <si>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</si>
  <si>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</si>
  <si>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</si>
  <si>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</si>
  <si>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</si>
  <si>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</si>
  <si>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</si>
  <si>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</si>
  <si>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</si>
  <si>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</si>
  <si>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</si>
  <si>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</si>
  <si>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</si>
  <si>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</si>
  <si>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</si>
  <si>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</si>
  <si>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</si>
  <si>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</si>
  <si>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</si>
  <si>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</si>
  <si>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</si>
  <si>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</si>
  <si>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</si>
  <si>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</si>
  <si>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</si>
  <si>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</si>
  <si>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</si>
  <si>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</si>
  <si>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</si>
  <si>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</si>
  <si>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</si>
  <si>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</si>
  <si>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</si>
  <si>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</si>
  <si>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</si>
  <si>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</si>
  <si>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</si>
  <si>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</si>
  <si>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</si>
  <si>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</si>
  <si>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</si>
  <si>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</si>
  <si>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</si>
  <si>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</si>
  <si>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</si>
  <si>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</si>
  <si>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</si>
  <si>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</si>
  <si>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</si>
  <si>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</si>
  <si>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</si>
  <si>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</si>
  <si>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</si>
  <si>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</si>
  <si>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</si>
  <si>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</si>
  <si>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</si>
  <si>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</si>
  <si>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</si>
  <si>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</si>
  <si>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</si>
  <si>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</si>
  <si>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</si>
  <si>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</si>
  <si>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</si>
  <si>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</si>
  <si>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</si>
  <si>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</si>
  <si>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</si>
  <si>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</si>
  <si>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</si>
  <si>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</si>
  <si>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</si>
  <si>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</si>
  <si>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</si>
  <si>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</si>
  <si>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</si>
  <si>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</si>
  <si>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</si>
  <si>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</si>
  <si>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</si>
  <si>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</si>
  <si>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</si>
  <si>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</si>
  <si>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</si>
  <si>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</si>
  <si>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</si>
  <si>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</si>
  <si>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</si>
  <si>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</si>
  <si>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</si>
  <si>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</si>
  <si>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</si>
  <si>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</si>
  <si>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</si>
  <si>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</si>
  <si>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</si>
  <si>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</si>
  <si>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</si>
  <si>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</si>
  <si>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</si>
  <si>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</si>
  <si>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</si>
  <si>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</si>
  <si>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</si>
  <si>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</si>
  <si>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</si>
  <si>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</si>
  <si>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</si>
  <si>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</si>
  <si>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</si>
  <si>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</si>
  <si>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</si>
  <si>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</si>
  <si>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</si>
  <si>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</si>
  <si>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</si>
  <si>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</si>
  <si>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</si>
  <si>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</si>
  <si>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</si>
  <si>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</si>
  <si>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</si>
  <si>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</si>
  <si>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</si>
  <si>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</si>
  <si>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</si>
  <si>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</si>
  <si>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</si>
  <si>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</si>
  <si>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</si>
  <si>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</si>
  <si>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</si>
  <si>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</si>
  <si>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</si>
  <si>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</si>
  <si>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</si>
  <si>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</si>
  <si>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</si>
  <si>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</si>
  <si>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</si>
  <si>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</si>
  <si>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</si>
  <si>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</si>
  <si>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</si>
  <si>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</si>
  <si>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</si>
  <si>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</si>
  <si>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</si>
  <si>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</si>
  <si>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</si>
  <si>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</si>
  <si>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</si>
  <si>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</si>
  <si>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</si>
  <si>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</si>
  <si>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</si>
  <si>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</si>
  <si>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</si>
  <si>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</si>
  <si>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</si>
  <si>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</si>
  <si>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</si>
  <si>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</si>
  <si>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</si>
  <si>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</si>
  <si>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</si>
  <si>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</si>
  <si>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</si>
  <si>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</si>
  <si>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</si>
  <si>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</si>
  <si>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</si>
  <si>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</si>
  <si>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</si>
  <si>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</si>
  <si>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</si>
  <si>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</si>
  <si>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</si>
  <si>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</si>
  <si>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</si>
  <si>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</si>
  <si>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</si>
  <si>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</si>
  <si>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</si>
  <si>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</si>
  <si>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</si>
  <si>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</si>
  <si>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</si>
  <si>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</si>
  <si>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</si>
  <si>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</si>
  <si>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</si>
  <si>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</si>
  <si>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</si>
  <si>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</si>
  <si>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</si>
  <si>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</si>
  <si>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</si>
  <si>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</si>
  <si>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</si>
  <si>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</si>
  <si>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</si>
  <si>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</si>
  <si>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</si>
  <si>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</si>
  <si>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</si>
  <si>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</si>
  <si>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</si>
  <si>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</si>
  <si>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</si>
  <si>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</si>
  <si>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</si>
  <si>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</si>
  <si>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</si>
  <si>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</si>
  <si>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</si>
  <si>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</si>
  <si>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</si>
  <si>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</si>
  <si>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</si>
  <si>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</si>
  <si>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</si>
  <si>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</si>
  <si>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</si>
  <si>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</si>
  <si>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</si>
  <si>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</si>
  <si>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</si>
  <si>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</si>
  <si>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</si>
  <si>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</si>
  <si>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</si>
  <si>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</si>
  <si>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</si>
  <si>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</si>
  <si>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</si>
  <si>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</si>
  <si>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</si>
  <si>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</si>
  <si>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</si>
  <si>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</si>
  <si>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</si>
  <si>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</si>
  <si>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</si>
  <si>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</si>
  <si>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</si>
  <si>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</si>
  <si>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</si>
  <si>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</si>
  <si>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</si>
  <si>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</si>
  <si>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</si>
  <si>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</si>
  <si>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</si>
  <si>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</si>
  <si>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</si>
  <si>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</si>
  <si>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</si>
  <si>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</si>
  <si>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</si>
  <si>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</si>
  <si>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</si>
  <si>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</si>
  <si>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</si>
  <si>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</si>
  <si>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</si>
  <si>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</si>
  <si>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</si>
  <si>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</si>
  <si>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</si>
  <si>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</si>
  <si>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</si>
  <si>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</si>
  <si>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</si>
  <si>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</si>
  <si>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</si>
  <si>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</si>
  <si>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</si>
  <si>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</si>
  <si>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</si>
  <si>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</si>
  <si>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</si>
  <si>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</si>
  <si>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</si>
  <si>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</si>
  <si>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</si>
  <si>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</si>
  <si>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</si>
  <si>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</si>
  <si>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</si>
  <si>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</si>
  <si>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</si>
  <si>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</si>
  <si>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</si>
  <si>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</si>
  <si>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</si>
  <si>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</si>
  <si>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</si>
  <si>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</si>
  <si>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</si>
  <si>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</si>
  <si>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</si>
  <si>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</si>
  <si>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</si>
  <si>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</si>
  <si>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</si>
  <si>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</si>
  <si>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</si>
  <si>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</si>
  <si>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</si>
  <si>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</si>
  <si>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</si>
  <si>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</si>
  <si>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</si>
  <si>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</si>
  <si>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</si>
  <si>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</si>
  <si>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</si>
  <si>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</si>
  <si>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</si>
  <si>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</si>
  <si>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</si>
  <si>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</si>
  <si>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</si>
  <si>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</si>
  <si>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</si>
  <si>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</si>
  <si>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</si>
  <si>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</si>
  <si>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</si>
  <si>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</si>
  <si>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</si>
  <si>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</si>
  <si>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</si>
  <si>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</si>
  <si>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</si>
  <si>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</si>
  <si>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</si>
  <si>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</si>
  <si>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</si>
  <si>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</si>
  <si>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</si>
  <si>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</si>
  <si>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</si>
  <si>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</si>
  <si>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</si>
  <si>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</si>
  <si>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</si>
  <si>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</si>
  <si>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</si>
  <si>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</si>
  <si>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</si>
  <si>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</si>
  <si>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</si>
  <si>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</si>
  <si>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</si>
  <si>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</si>
  <si>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</si>
  <si>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</si>
  <si>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</si>
  <si>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</si>
  <si>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</si>
  <si>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</si>
  <si>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</si>
  <si>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</si>
  <si>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</si>
  <si>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</si>
  <si>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</si>
  <si>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</si>
  <si>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</si>
  <si>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</si>
  <si>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</si>
  <si>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</si>
  <si>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</si>
  <si>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</si>
  <si>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</si>
  <si>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</si>
  <si>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</si>
  <si>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</si>
  <si>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</si>
  <si>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</si>
  <si>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</si>
  <si>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</si>
  <si>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</si>
  <si>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</si>
  <si>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</si>
  <si>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</si>
  <si>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</si>
  <si>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</si>
  <si>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</si>
  <si>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</si>
  <si>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</si>
  <si>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</si>
  <si>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</si>
  <si>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</si>
  <si>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</si>
  <si>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</si>
  <si>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</si>
  <si>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</si>
  <si>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</si>
  <si>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</si>
  <si>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</si>
  <si>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</si>
  <si>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</si>
  <si>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</si>
  <si>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</si>
  <si>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</si>
  <si>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</si>
  <si>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</si>
  <si>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</si>
  <si>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</si>
  <si>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</si>
  <si>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</si>
  <si>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</si>
  <si>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</si>
  <si>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</si>
  <si>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</si>
  <si>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</si>
  <si>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</si>
  <si>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</si>
  <si>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</si>
  <si>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</si>
  <si>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</si>
  <si>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</si>
  <si>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</si>
  <si>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</si>
  <si>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</si>
  <si>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</si>
  <si>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</si>
  <si>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</si>
  <si>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</si>
  <si>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</si>
  <si>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</si>
  <si>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</si>
  <si>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</si>
  <si>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</si>
  <si>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</si>
  <si>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</si>
  <si>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</si>
  <si>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</si>
  <si>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</si>
  <si>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</si>
  <si>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</si>
  <si>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</si>
  <si>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</si>
  <si>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</si>
  <si>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</si>
  <si>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</si>
  <si>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</si>
  <si>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</si>
  <si>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</si>
  <si>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</si>
  <si>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</si>
  <si>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</si>
  <si>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</si>
  <si>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</si>
  <si>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</si>
  <si>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</si>
  <si>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</si>
  <si>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</si>
  <si>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</si>
  <si>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</si>
  <si>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</si>
  <si>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</si>
  <si>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</si>
  <si>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</si>
  <si>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</si>
  <si>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</si>
  <si>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</si>
  <si>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</si>
  <si>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</si>
  <si>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</si>
  <si>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</si>
  <si>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</si>
  <si>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</si>
  <si>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</si>
  <si>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</si>
  <si>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</si>
  <si>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</si>
  <si>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</si>
  <si>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</si>
  <si>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</si>
  <si>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</si>
  <si>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</si>
  <si>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</si>
  <si>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</si>
  <si>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</si>
  <si>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</si>
  <si>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</si>
  <si>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</si>
  <si>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</si>
  <si>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</si>
  <si>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</si>
  <si>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</si>
  <si>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</si>
  <si>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</si>
  <si>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</si>
  <si>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</si>
  <si>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</si>
  <si>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</si>
  <si>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</si>
  <si>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</si>
  <si>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</si>
  <si>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</si>
  <si>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</si>
  <si>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</si>
  <si>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</si>
  <si>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</si>
  <si>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</si>
  <si>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</si>
  <si>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</si>
  <si>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</si>
  <si>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</si>
  <si>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</si>
  <si>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</si>
  <si>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</si>
  <si>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</si>
  <si>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</si>
  <si>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</si>
  <si>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</si>
  <si>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</si>
  <si>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</si>
  <si>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</si>
  <si>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</si>
  <si>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</si>
  <si>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</si>
  <si>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</si>
  <si>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</si>
  <si>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</si>
  <si>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</si>
  <si>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</si>
  <si>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</si>
  <si>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</si>
  <si>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</si>
  <si>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</si>
  <si>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</si>
  <si>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</si>
  <si>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</si>
  <si>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</si>
  <si>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</si>
  <si>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</si>
  <si>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</si>
  <si>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</si>
  <si>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</si>
  <si>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</si>
  <si>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</si>
  <si>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</si>
  <si>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</si>
  <si>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</si>
  <si>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</si>
  <si>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</si>
  <si>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</si>
  <si>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</si>
  <si>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</si>
  <si>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</si>
  <si>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</si>
  <si>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</si>
  <si>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</si>
  <si>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</si>
  <si>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</si>
  <si>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</si>
  <si>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</si>
  <si>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</si>
  <si>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</si>
  <si>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</si>
  <si>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</si>
  <si>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</si>
  <si>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</si>
  <si>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</si>
  <si>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</si>
  <si>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</si>
  <si>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</si>
  <si>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</si>
  <si>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</si>
  <si>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</si>
  <si>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</si>
  <si>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</si>
  <si>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</si>
  <si>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</si>
  <si>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</si>
  <si>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</si>
  <si>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</si>
  <si>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</si>
  <si>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</si>
  <si>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</si>
  <si>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</si>
  <si>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</si>
  <si>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</si>
  <si>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</si>
  <si>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</si>
  <si>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</si>
  <si>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</si>
  <si>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</si>
  <si>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</si>
  <si>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</si>
  <si>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</si>
  <si>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</si>
  <si>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</si>
  <si>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</si>
  <si>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</si>
  <si>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</si>
  <si>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</si>
  <si>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</si>
  <si>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</si>
  <si>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</si>
  <si>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</si>
  <si>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</si>
  <si>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</si>
  <si>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</si>
  <si>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</si>
  <si>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</si>
  <si>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</si>
  <si>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</si>
  <si>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</si>
  <si>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</si>
  <si>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</si>
  <si>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</si>
  <si>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</si>
  <si>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</si>
  <si>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</si>
  <si>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</si>
  <si>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</si>
  <si>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</si>
  <si>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</si>
  <si>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</si>
  <si>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</si>
  <si>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</si>
  <si>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</si>
  <si>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</si>
  <si>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</si>
  <si>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</si>
  <si>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</si>
  <si>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</si>
  <si>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</si>
  <si>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</si>
  <si>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</si>
  <si>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</si>
  <si>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</si>
  <si>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</si>
  <si>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</si>
  <si>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</si>
  <si>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</si>
  <si>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</si>
  <si>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</si>
  <si>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</si>
  <si>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</si>
  <si>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</si>
  <si>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</si>
  <si>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</si>
  <si>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</si>
  <si>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</si>
  <si>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</si>
  <si>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</si>
  <si>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</si>
  <si>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</si>
  <si>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</si>
  <si>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</si>
  <si>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</si>
  <si>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</si>
  <si>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</si>
  <si>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</si>
  <si>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</si>
  <si>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</si>
  <si>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</si>
  <si>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</si>
  <si>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</si>
  <si>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</si>
  <si>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</si>
  <si>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</si>
  <si>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</si>
  <si>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</si>
  <si>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</si>
  <si>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</si>
  <si>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</si>
  <si>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</si>
  <si>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</si>
  <si>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</si>
  <si>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</si>
  <si>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</si>
  <si>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</si>
  <si>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</si>
  <si>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</si>
  <si>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</si>
  <si>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</si>
  <si>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</si>
  <si>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</si>
  <si>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</si>
  <si>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</si>
  <si>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</si>
  <si>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</si>
  <si>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</si>
  <si>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</si>
  <si>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</si>
  <si>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</si>
  <si>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</si>
  <si>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</si>
  <si>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</si>
  <si>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</si>
  <si>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</si>
  <si>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</si>
  <si>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</si>
  <si>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</si>
  <si>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</si>
  <si>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</si>
  <si>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</si>
  <si>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</si>
  <si>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</si>
  <si>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</si>
  <si>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</si>
  <si>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</si>
  <si>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</si>
  <si>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</si>
  <si>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</si>
  <si>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</si>
  <si>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</si>
  <si>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</si>
  <si>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</si>
  <si>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</si>
  <si>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</si>
  <si>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</si>
  <si>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</si>
  <si>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</si>
  <si>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</si>
  <si>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</si>
  <si>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</si>
  <si>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</si>
  <si>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</si>
  <si>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</si>
  <si>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</si>
  <si>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</si>
  <si>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</si>
  <si>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</si>
  <si>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</si>
  <si>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</si>
  <si>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</si>
  <si>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</si>
  <si>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</si>
  <si>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</si>
  <si>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</si>
  <si>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</si>
  <si>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</si>
  <si>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</si>
  <si>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</si>
  <si>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</si>
  <si>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</si>
  <si>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</si>
  <si>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</si>
  <si>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</si>
  <si>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</si>
  <si>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</si>
  <si>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</si>
  <si>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</si>
  <si>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</si>
  <si>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</si>
  <si>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</si>
  <si>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</si>
  <si>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</si>
  <si>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</si>
  <si>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</si>
  <si>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</si>
  <si>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</si>
  <si>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</si>
  <si>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</si>
  <si>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</si>
  <si>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</si>
  <si>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</si>
  <si>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</si>
  <si>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</si>
  <si>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</si>
  <si>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</si>
  <si>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</si>
  <si>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</si>
  <si>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</si>
  <si>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</si>
  <si>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</si>
  <si>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</si>
  <si>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</si>
  <si>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</si>
  <si>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</si>
  <si>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</si>
  <si>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</si>
  <si>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</si>
  <si>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</si>
  <si>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</si>
  <si>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</si>
  <si>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</si>
  <si>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</si>
  <si>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</si>
  <si>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</si>
  <si>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</si>
  <si>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</si>
  <si>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</si>
  <si>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</si>
  <si>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</si>
  <si>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</si>
  <si>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</si>
  <si>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</si>
  <si>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</si>
  <si>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</si>
  <si>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</si>
  <si>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</si>
  <si>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</si>
  <si>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</si>
  <si>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</si>
  <si>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</si>
  <si>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</si>
  <si>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</si>
  <si>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</si>
  <si>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</si>
  <si>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</si>
  <si>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</si>
  <si>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</si>
  <si>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</si>
  <si>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</si>
  <si>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</si>
  <si>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</si>
  <si>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</si>
  <si>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</si>
  <si>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</si>
  <si>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</si>
  <si>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</si>
  <si>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</si>
  <si>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</si>
  <si>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</si>
  <si>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</si>
  <si>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</si>
  <si>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</si>
  <si>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</si>
  <si>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</si>
  <si>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</si>
  <si>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</si>
  <si>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</si>
  <si>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</si>
  <si>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</si>
  <si>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</si>
  <si>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</si>
  <si>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</si>
  <si>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</si>
  <si>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</si>
  <si>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</si>
  <si>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</si>
  <si>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</si>
  <si>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</si>
  <si>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</si>
  <si>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</si>
  <si>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</si>
  <si>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</si>
  <si>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</si>
  <si>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</si>
  <si>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</si>
  <si>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</si>
  <si>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</si>
  <si>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</si>
  <si>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</si>
  <si>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</si>
  <si>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</si>
  <si>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</si>
  <si>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</si>
  <si>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</si>
  <si>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</si>
  <si>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</si>
  <si>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</si>
  <si>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</si>
  <si>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</si>
  <si>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</si>
  <si>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</si>
  <si>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</si>
  <si>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</si>
  <si>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</si>
  <si>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</si>
  <si>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</si>
  <si>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</si>
  <si>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</si>
  <si>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</si>
  <si>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</si>
  <si>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</si>
  <si>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</si>
  <si>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</si>
  <si>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</si>
  <si>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</si>
  <si>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</si>
  <si>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</si>
  <si>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</si>
  <si>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</si>
  <si>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</si>
  <si>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</si>
  <si>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</si>
  <si>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</si>
  <si>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</si>
  <si>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</si>
  <si>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</si>
  <si>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</si>
  <si>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</si>
  <si>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</si>
  <si>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</si>
  <si>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</si>
  <si>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</si>
  <si>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</si>
  <si>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</si>
  <si>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</si>
  <si>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</si>
  <si>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</si>
  <si>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</si>
  <si>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</si>
  <si>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</si>
  <si>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</si>
  <si>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</si>
  <si>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</si>
  <si>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</si>
  <si>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</si>
  <si>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</si>
  <si>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</si>
  <si>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</si>
  <si>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</si>
  <si>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</si>
  <si>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</si>
  <si>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</si>
  <si>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</si>
  <si>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</si>
  <si>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</si>
  <si>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</si>
  <si>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</si>
  <si>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</si>
  <si>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</si>
  <si>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</si>
  <si>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</si>
  <si>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</si>
  <si>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</si>
  <si>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</si>
  <si>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</si>
  <si>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</si>
  <si>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</si>
  <si>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</si>
  <si>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</si>
  <si>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</si>
  <si>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</si>
  <si>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</si>
  <si>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</si>
  <si>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</si>
  <si>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</si>
  <si>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</si>
  <si>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</si>
  <si>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</si>
  <si>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</si>
  <si>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</si>
  <si>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</si>
  <si>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</si>
  <si>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</si>
  <si>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</si>
  <si>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</si>
  <si>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</si>
  <si>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</si>
  <si>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</si>
  <si>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</si>
  <si>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</si>
  <si>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</si>
  <si>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</si>
  <si>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</si>
  <si>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</si>
  <si>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</si>
  <si>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</si>
  <si>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</si>
  <si>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</si>
  <si>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</si>
  <si>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</si>
  <si>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</si>
  <si>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</si>
  <si>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</si>
  <si>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</si>
  <si>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</si>
  <si>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</si>
  <si>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</si>
  <si>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</si>
  <si>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</si>
  <si>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</si>
  <si>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</si>
  <si>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</si>
  <si>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</si>
  <si>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</si>
  <si>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</si>
  <si>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</si>
  <si>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</si>
  <si>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</si>
  <si>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</si>
  <si>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</si>
  <si>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</si>
  <si>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</si>
  <si>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</si>
  <si>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</si>
  <si>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</si>
  <si>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</si>
  <si>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</si>
  <si>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</si>
  <si>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</si>
  <si>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</si>
  <si>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</si>
  <si>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</si>
  <si>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</si>
  <si>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</si>
  <si>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</si>
  <si>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</si>
  <si>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</si>
  <si>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</si>
  <si>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</si>
  <si>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</si>
  <si>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</si>
  <si>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</si>
  <si>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</si>
  <si>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</si>
  <si>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</si>
  <si>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</si>
  <si>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</si>
  <si>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</si>
  <si>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</si>
  <si>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</si>
  <si>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</si>
  <si>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</si>
  <si>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</si>
  <si>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</si>
  <si>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</si>
  <si>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</si>
  <si>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</si>
  <si>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</si>
  <si>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</si>
  <si>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</si>
  <si>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</si>
  <si>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</si>
  <si>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</si>
  <si>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</si>
  <si>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</si>
  <si>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</si>
  <si>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</si>
  <si>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</si>
  <si>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</si>
  <si>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</si>
  <si>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</si>
  <si>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</si>
  <si>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</si>
  <si>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</si>
  <si>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</si>
  <si>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</si>
  <si>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</si>
  <si>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</si>
  <si>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</si>
  <si>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</si>
  <si>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</si>
  <si>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</si>
  <si>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</si>
  <si>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</si>
  <si>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</si>
  <si>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</si>
  <si>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</si>
  <si>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</si>
  <si>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</si>
  <si>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</si>
  <si>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</si>
  <si>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</si>
  <si>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</si>
  <si>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</si>
  <si>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</si>
  <si>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</si>
  <si>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</si>
  <si>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</si>
  <si>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</si>
  <si>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</si>
  <si>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</si>
  <si>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</si>
  <si>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</si>
  <si>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</si>
  <si>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</si>
  <si>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</si>
  <si>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</si>
  <si>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</si>
  <si>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</si>
  <si>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</si>
  <si>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</si>
  <si>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</si>
  <si>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</si>
  <si>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</si>
  <si>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</si>
  <si>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</si>
  <si>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</si>
  <si>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</si>
  <si>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</si>
  <si>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</si>
  <si>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</si>
  <si>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</si>
  <si>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</si>
  <si>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</si>
  <si>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</si>
  <si>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</si>
  <si>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</si>
  <si>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</si>
  <si>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</si>
  <si>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</si>
  <si>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</si>
  <si>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</si>
  <si>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</si>
  <si>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</si>
  <si>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</si>
  <si>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</si>
  <si>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</si>
  <si>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</si>
  <si>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</si>
  <si>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</si>
  <si>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</si>
  <si>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</si>
  <si>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</si>
  <si>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</si>
  <si>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</si>
  <si>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</si>
  <si>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</si>
  <si>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</si>
  <si>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</si>
  <si>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</si>
  <si>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</si>
  <si>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</si>
  <si>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</si>
  <si>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</si>
  <si>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</si>
  <si>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</si>
  <si>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</si>
  <si>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</si>
  <si>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</si>
  <si>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</si>
  <si>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</si>
  <si>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</si>
  <si>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</si>
  <si>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</si>
  <si>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</si>
  <si>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</si>
  <si>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</si>
  <si>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</si>
  <si>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</si>
  <si>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</si>
  <si>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</si>
  <si>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</si>
  <si>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</si>
  <si>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</si>
  <si>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</si>
  <si>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</si>
  <si>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</si>
  <si>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</si>
  <si>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</si>
  <si>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</si>
  <si>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</si>
  <si>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</si>
  <si>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</si>
  <si>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</si>
  <si>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</si>
  <si>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</si>
  <si>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</si>
  <si>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</si>
  <si>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</si>
  <si>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</si>
  <si>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</si>
  <si>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</si>
  <si>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</si>
  <si>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</si>
  <si>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</si>
  <si>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</si>
  <si>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</si>
  <si>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</si>
  <si>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</si>
  <si>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</si>
  <si>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</si>
  <si>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</si>
  <si>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</si>
  <si>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</si>
  <si>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</si>
  <si>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</si>
  <si>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</si>
  <si>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</si>
  <si>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</si>
  <si>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</si>
  <si>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</si>
  <si>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</si>
  <si>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</si>
  <si>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</si>
  <si>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</si>
  <si>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</si>
  <si>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</si>
  <si>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</si>
  <si>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</si>
  <si>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</si>
  <si>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</si>
  <si>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</si>
  <si>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</si>
  <si>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</si>
  <si>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</si>
  <si>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</si>
  <si>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</si>
  <si>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</si>
  <si>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</si>
  <si>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</si>
  <si>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</si>
  <si>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</si>
  <si>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</si>
  <si>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</si>
  <si>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</si>
  <si>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</si>
  <si>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</si>
  <si>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</si>
  <si>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</si>
  <si>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</si>
  <si>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</si>
  <si>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</si>
  <si>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</si>
  <si>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</si>
  <si>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</si>
  <si>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</si>
  <si>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</si>
  <si>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</si>
  <si>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</si>
  <si>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</si>
  <si>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</si>
  <si>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</si>
  <si>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</si>
  <si>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</si>
  <si>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</si>
  <si>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</si>
  <si>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</si>
  <si>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</si>
  <si>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</si>
  <si>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</si>
  <si>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</si>
  <si>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</si>
  <si>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</si>
  <si>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</si>
  <si>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</si>
  <si>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</si>
  <si>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</si>
  <si>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</si>
  <si>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</si>
  <si>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</si>
  <si>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</si>
  <si>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</si>
  <si>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</si>
  <si>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</si>
  <si>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</si>
  <si>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</si>
  <si>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</si>
  <si>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</si>
  <si>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</si>
  <si>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</si>
  <si>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</si>
  <si>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</si>
  <si>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</si>
  <si>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</si>
  <si>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</si>
  <si>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</si>
  <si>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</si>
  <si>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</si>
  <si>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</si>
  <si>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</si>
  <si>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</si>
  <si>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</si>
  <si>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</si>
  <si>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</si>
  <si>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</si>
  <si>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</si>
  <si>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</si>
  <si>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</si>
  <si>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</si>
  <si>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</si>
  <si>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</si>
  <si>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</si>
  <si>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</si>
  <si>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</si>
  <si>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</si>
  <si>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</si>
  <si>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</si>
  <si>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</si>
  <si>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</si>
  <si>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</si>
  <si>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</si>
  <si>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</si>
  <si>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</si>
  <si>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</si>
  <si>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</si>
  <si>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</si>
  <si>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</si>
  <si>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</si>
  <si>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</si>
  <si>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</si>
  <si>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</si>
  <si>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</si>
  <si>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</si>
  <si>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</si>
  <si>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</si>
  <si>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</si>
  <si>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</si>
  <si>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</si>
  <si>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</si>
  <si>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</si>
  <si>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</si>
  <si>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</si>
  <si>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</si>
  <si>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</si>
  <si>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</si>
  <si>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</si>
  <si>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</si>
  <si>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</si>
  <si>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</si>
  <si>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</si>
  <si>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</si>
  <si>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</si>
  <si>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</si>
  <si>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</si>
  <si>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</si>
  <si>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</si>
  <si>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</si>
  <si>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</si>
  <si>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</si>
  <si>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</si>
  <si>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</si>
  <si>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</si>
  <si>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</si>
  <si>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</si>
  <si>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</si>
  <si>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</si>
  <si>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</si>
  <si>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</si>
  <si>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</si>
  <si>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</si>
  <si>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</si>
  <si>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</si>
  <si>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</si>
  <si>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</si>
  <si>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</si>
  <si>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</si>
  <si>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</si>
  <si>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</si>
  <si>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</si>
  <si>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</si>
  <si>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</si>
  <si>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</si>
  <si>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</si>
  <si>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</si>
  <si>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</si>
  <si>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</si>
  <si>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</si>
  <si>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</si>
  <si>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</si>
  <si>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</si>
  <si>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</si>
  <si>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</si>
  <si>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</si>
  <si>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</si>
  <si>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</si>
  <si>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</si>
  <si>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</si>
  <si>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</si>
  <si>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</si>
  <si>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</si>
  <si>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</si>
  <si>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</si>
  <si>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</si>
  <si>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</si>
  <si>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</si>
  <si>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</si>
  <si>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</si>
  <si>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</si>
  <si>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</si>
  <si>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</si>
  <si>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</si>
  <si>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</si>
  <si>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</si>
  <si>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</si>
  <si>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</si>
  <si>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</si>
  <si>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</si>
  <si>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</si>
  <si>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</si>
  <si>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</si>
  <si>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</si>
  <si>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</si>
  <si>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</si>
  <si>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</si>
  <si>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</si>
  <si>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</si>
  <si>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</si>
  <si>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</si>
  <si>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</si>
  <si>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</si>
  <si>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</si>
  <si>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</si>
  <si>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</si>
  <si>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</si>
  <si>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</si>
  <si>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</si>
  <si>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</si>
  <si>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</si>
  <si>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</si>
  <si>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</si>
  <si>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</si>
  <si>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</si>
  <si>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</si>
  <si>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</si>
  <si>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</si>
  <si>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</si>
  <si>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</si>
  <si>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</si>
  <si>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</si>
  <si>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</si>
  <si>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</si>
  <si>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</si>
  <si>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</si>
  <si>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</si>
  <si>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</si>
  <si>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</si>
  <si>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</si>
  <si>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</si>
  <si>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</si>
  <si>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</si>
  <si>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</si>
  <si>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</si>
  <si>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</si>
  <si>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</si>
  <si>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</si>
  <si>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</si>
  <si>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</si>
  <si>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</si>
  <si>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</si>
  <si>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</si>
  <si>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</si>
  <si>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</si>
  <si>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</si>
  <si>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</si>
  <si>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</si>
  <si>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</si>
  <si>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</si>
  <si>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</si>
  <si>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</si>
  <si>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</si>
  <si>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</si>
  <si>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</si>
  <si>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</si>
  <si>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</si>
  <si>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</si>
  <si>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</si>
  <si>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</si>
  <si>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</si>
  <si>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</si>
  <si>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</si>
  <si>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</si>
  <si>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</si>
  <si>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</si>
  <si>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</si>
  <si>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</si>
  <si>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</si>
  <si>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</si>
  <si>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</si>
  <si>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</si>
  <si>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</si>
  <si>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</si>
  <si>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</si>
  <si>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</si>
  <si>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</si>
  <si>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</si>
  <si>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</si>
  <si>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</si>
  <si>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</si>
  <si>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</si>
  <si>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</si>
  <si>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</si>
  <si>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</si>
  <si>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</si>
  <si>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</si>
  <si>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</si>
  <si>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</si>
  <si>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</si>
  <si>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</si>
  <si>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</si>
  <si>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</si>
  <si>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</si>
  <si>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</si>
  <si>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</si>
  <si>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</si>
  <si>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</si>
  <si>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</si>
  <si>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</si>
  <si>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</si>
  <si>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</si>
  <si>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</si>
  <si>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</si>
  <si>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</si>
  <si>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</si>
  <si>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</si>
  <si>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</si>
  <si>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</si>
  <si>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</si>
  <si>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</si>
  <si>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</si>
  <si>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</si>
  <si>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</si>
  <si>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</si>
  <si>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</si>
  <si>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</si>
  <si>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</si>
  <si>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</si>
  <si>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</si>
  <si>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</si>
  <si>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</si>
  <si>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</si>
  <si>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</si>
  <si>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</si>
  <si>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</si>
  <si>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</si>
  <si>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</si>
  <si>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</si>
  <si>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</si>
  <si>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</si>
  <si>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</si>
  <si>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</si>
  <si>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</si>
  <si>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</si>
  <si>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</si>
  <si>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</si>
  <si>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</si>
  <si>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</si>
  <si>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</si>
  <si>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</si>
  <si>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</si>
  <si>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</si>
  <si>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</si>
  <si>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</si>
  <si>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</si>
  <si>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</si>
  <si>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</si>
  <si>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</si>
  <si>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</si>
  <si>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</si>
  <si>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</si>
  <si>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</si>
  <si>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</si>
  <si>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</si>
  <si>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</si>
  <si>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</si>
  <si>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</si>
  <si>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</si>
  <si>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</si>
  <si>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</si>
  <si>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</si>
  <si>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</si>
  <si>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</si>
  <si>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</si>
  <si>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</si>
  <si>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</si>
  <si>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</si>
  <si>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</si>
  <si>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</si>
  <si>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</si>
  <si>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</si>
  <si>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</si>
  <si>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</si>
  <si>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</si>
  <si>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</si>
  <si>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</si>
  <si>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</si>
  <si>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</si>
  <si>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</si>
  <si>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</si>
  <si>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</si>
  <si>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</si>
  <si>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</si>
  <si>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</si>
  <si>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</si>
  <si>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</si>
  <si>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</si>
  <si>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</si>
  <si>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</si>
  <si>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</si>
  <si>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</si>
  <si>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</si>
  <si>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</si>
  <si>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</si>
  <si>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</si>
  <si>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</si>
  <si>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</si>
  <si>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</si>
  <si>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</si>
  <si>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</si>
  <si>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</si>
  <si>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</si>
  <si>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</si>
  <si>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</si>
  <si>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</si>
  <si>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</si>
  <si>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</si>
  <si>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</si>
  <si>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</si>
  <si>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</si>
  <si>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</si>
  <si>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</si>
  <si>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</si>
  <si>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</si>
  <si>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</si>
  <si>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</si>
  <si>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</si>
  <si>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</si>
  <si>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</si>
  <si>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</si>
  <si>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</si>
  <si>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</si>
  <si>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</si>
  <si>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</si>
  <si>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</si>
  <si>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</si>
  <si>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</si>
  <si>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</si>
  <si>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</si>
  <si>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</si>
  <si>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</si>
  <si>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</si>
  <si>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</si>
  <si>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</si>
  <si>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</si>
  <si>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</si>
  <si>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</si>
  <si>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</si>
  <si>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</si>
  <si>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</si>
  <si>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</si>
  <si>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</si>
  <si>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</si>
  <si>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</si>
  <si>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</si>
  <si>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</si>
  <si>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</si>
  <si>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</si>
  <si>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</si>
  <si>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</si>
  <si>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</si>
  <si>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</si>
  <si>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</si>
  <si>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</si>
  <si>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</si>
  <si>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</si>
  <si>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</si>
  <si>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</si>
  <si>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</si>
  <si>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</si>
  <si>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</si>
  <si>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</si>
  <si>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</si>
  <si>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</si>
  <si>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</si>
  <si>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</si>
  <si>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</si>
  <si>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</si>
  <si>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</si>
  <si>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</si>
  <si>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</si>
  <si>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</si>
  <si>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</si>
  <si>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</si>
  <si>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</si>
  <si>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</si>
  <si>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</si>
  <si>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</si>
  <si>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</si>
  <si>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</si>
  <si>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</si>
  <si>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</si>
  <si>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</si>
  <si>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</si>
  <si>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</si>
  <si>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</si>
  <si>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</si>
  <si>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</si>
  <si>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</si>
  <si>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</si>
  <si>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</si>
  <si>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</si>
  <si>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</si>
  <si>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</si>
  <si>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</si>
  <si>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</si>
  <si>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</si>
  <si>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</si>
  <si>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</si>
  <si>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</si>
  <si>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</si>
  <si>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</si>
  <si>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</si>
  <si>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</si>
  <si>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</si>
  <si>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</si>
  <si>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</si>
  <si>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</si>
  <si>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</si>
  <si>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</si>
  <si>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</si>
  <si>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</si>
  <si>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</si>
  <si>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</si>
  <si>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</si>
  <si>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</si>
  <si>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</si>
  <si>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</si>
  <si>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</si>
  <si>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</si>
  <si>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</si>
  <si>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</si>
  <si>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</si>
  <si>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</si>
  <si>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</si>
  <si>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</si>
  <si>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</si>
  <si>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</si>
  <si>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</si>
  <si>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</si>
  <si>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</si>
  <si>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</si>
  <si>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</si>
  <si>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</si>
  <si>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</si>
  <si>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</si>
  <si>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</si>
  <si>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</si>
  <si>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</si>
  <si>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</si>
  <si>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</si>
  <si>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</si>
  <si>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</si>
  <si>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</si>
  <si>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</si>
  <si>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</si>
  <si>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</si>
  <si>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</si>
  <si>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</si>
  <si>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</si>
  <si>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</si>
  <si>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</si>
  <si>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</si>
  <si>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</si>
  <si>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</si>
  <si>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</si>
  <si>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</si>
  <si>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</si>
  <si>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</si>
  <si>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</si>
  <si>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</si>
  <si>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</si>
  <si>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</si>
  <si>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</si>
  <si>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</si>
  <si>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</si>
  <si>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</si>
  <si>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</si>
  <si>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</si>
  <si>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</si>
  <si>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</si>
  <si>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</si>
  <si>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</si>
  <si>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</si>
  <si>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</si>
  <si>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</si>
  <si>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</si>
  <si>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</si>
  <si>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</si>
  <si>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</si>
  <si>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</si>
  <si>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</si>
  <si>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</si>
  <si>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</si>
  <si>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</si>
  <si>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</si>
  <si>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</si>
  <si>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</si>
  <si>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</si>
  <si>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</si>
  <si>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</si>
  <si>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</si>
  <si>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</si>
  <si>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</si>
  <si>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</si>
  <si>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</si>
  <si>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</si>
  <si>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</si>
  <si>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</si>
  <si>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</si>
  <si>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</si>
  <si>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</si>
  <si>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</si>
  <si>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</si>
  <si>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</si>
  <si>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</si>
  <si>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</si>
  <si>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</si>
  <si>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</si>
  <si>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</si>
  <si>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</si>
  <si>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</si>
  <si>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</si>
  <si>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</si>
  <si>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</si>
  <si>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</si>
  <si>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</si>
  <si>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</si>
  <si>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</si>
  <si>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</si>
  <si>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</si>
  <si>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</si>
  <si>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</si>
  <si>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</si>
  <si>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</si>
  <si>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</si>
  <si>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</si>
  <si>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</si>
  <si>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</si>
  <si>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</si>
  <si>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</si>
  <si>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</si>
  <si>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</si>
  <si>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</si>
  <si>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</si>
  <si>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</si>
  <si>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</si>
  <si>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</si>
  <si>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</si>
  <si>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</si>
  <si>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</si>
  <si>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</si>
  <si>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</si>
  <si>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</si>
  <si>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</si>
  <si>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</si>
  <si>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</si>
  <si>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</si>
  <si>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</si>
  <si>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</si>
  <si>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</si>
  <si>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</si>
  <si>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</si>
  <si>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</si>
  <si>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</si>
  <si>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</si>
  <si>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</si>
  <si>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</si>
  <si>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</si>
  <si>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</si>
  <si>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</si>
  <si>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</si>
  <si>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</si>
  <si>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</si>
  <si>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</si>
  <si>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</si>
  <si>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</si>
  <si>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</si>
  <si>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</si>
  <si>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</si>
  <si>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</si>
  <si>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</si>
  <si>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</si>
  <si>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</si>
  <si>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</si>
  <si>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</si>
  <si>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</si>
  <si>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</si>
  <si>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</si>
  <si>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</si>
  <si>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</si>
  <si>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</si>
  <si>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</si>
  <si>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</si>
  <si>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</si>
  <si>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</si>
  <si>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</si>
  <si>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</si>
  <si>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</si>
  <si>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</si>
  <si>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</si>
  <si>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</si>
  <si>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</si>
  <si>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</si>
  <si>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</si>
  <si>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</si>
  <si>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</si>
  <si>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</si>
  <si>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</si>
  <si>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</si>
  <si>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</si>
  <si>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</si>
  <si>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</si>
  <si>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</si>
  <si>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</si>
  <si>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</si>
  <si>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</si>
  <si>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</si>
  <si>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</si>
  <si>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</si>
  <si>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</si>
  <si>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</si>
  <si>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</si>
  <si>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</si>
  <si>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</si>
  <si>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</si>
  <si>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</si>
  <si>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</si>
  <si>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</si>
  <si>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</si>
  <si>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</si>
  <si>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</si>
  <si>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</si>
  <si>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</si>
  <si>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</si>
  <si>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</si>
  <si>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</si>
  <si>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</si>
  <si>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</si>
  <si>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</si>
  <si>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</si>
  <si>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</si>
  <si>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</si>
  <si>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</si>
  <si>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</si>
  <si>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</si>
  <si>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</si>
  <si>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</si>
  <si>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</si>
  <si>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</si>
  <si>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</si>
  <si>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</si>
  <si>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</si>
  <si>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</si>
  <si>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</si>
  <si>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</si>
  <si>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</si>
  <si>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</si>
  <si>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</si>
  <si>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</si>
  <si>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</si>
  <si>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</si>
  <si>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</si>
  <si>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</si>
  <si>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</si>
  <si>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</si>
  <si>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</si>
  <si>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</si>
  <si>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</si>
  <si>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</si>
  <si>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</si>
  <si>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</si>
  <si>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</si>
  <si>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</si>
  <si>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</si>
  <si>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</si>
  <si>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</si>
  <si>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</si>
  <si>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</si>
  <si>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</si>
  <si>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</si>
  <si>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</si>
  <si>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</si>
  <si>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</si>
  <si>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</si>
  <si>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</si>
  <si>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</si>
  <si>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</si>
  <si>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</si>
  <si>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</si>
  <si>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</si>
  <si>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</si>
  <si>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</si>
  <si>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</si>
  <si>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</si>
  <si>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</si>
  <si>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</si>
  <si>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</si>
  <si>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</si>
  <si>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</si>
  <si>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</si>
  <si>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</si>
  <si>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</si>
  <si>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</si>
  <si>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</si>
  <si>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</si>
  <si>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</si>
  <si>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</si>
  <si>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</si>
  <si>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</si>
  <si>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</si>
  <si>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</si>
  <si>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</si>
  <si>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</si>
  <si>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</si>
  <si>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</si>
  <si>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</si>
  <si>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</si>
  <si>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</si>
  <si>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</si>
  <si>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</si>
  <si>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</si>
  <si>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</si>
  <si>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</si>
  <si>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</si>
  <si>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</si>
  <si>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</si>
  <si>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</si>
  <si>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</si>
  <si>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</si>
  <si>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</si>
  <si>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</si>
  <si>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</si>
  <si>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</si>
  <si>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</si>
  <si>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</si>
  <si>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</si>
  <si>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</si>
  <si>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</si>
  <si>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</si>
  <si>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</si>
  <si>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</si>
  <si>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</si>
  <si>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</si>
  <si>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</si>
  <si>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</si>
  <si>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</si>
  <si>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</si>
  <si>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</si>
  <si>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</si>
  <si>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</si>
  <si>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</si>
  <si>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</si>
  <si>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</si>
  <si>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</si>
  <si>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</si>
  <si>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</si>
  <si>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</si>
  <si>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</si>
  <si>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</si>
  <si>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</si>
  <si>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</si>
  <si>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</si>
  <si>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</si>
  <si>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</si>
  <si>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</si>
  <si>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</si>
  <si>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</si>
  <si>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</si>
  <si>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</si>
  <si>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</si>
  <si>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</si>
  <si>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</si>
  <si>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</si>
  <si>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</si>
  <si>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</si>
  <si>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</si>
  <si>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</si>
  <si>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</si>
  <si>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</si>
  <si>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</si>
  <si>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</si>
  <si>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</si>
  <si>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</si>
  <si>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</si>
  <si>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</si>
  <si>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</si>
  <si>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</si>
  <si>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</si>
  <si>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</si>
  <si>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</si>
  <si>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</si>
  <si>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</si>
  <si>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</si>
  <si>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</si>
  <si>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</si>
  <si>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</si>
  <si>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</si>
  <si>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</si>
  <si>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</si>
  <si>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</si>
  <si>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</si>
  <si>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</si>
  <si>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</si>
  <si>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</si>
  <si>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</si>
  <si>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</si>
  <si>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</si>
  <si>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</si>
  <si>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</si>
  <si>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</si>
  <si>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</si>
  <si>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</si>
  <si>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</si>
  <si>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</si>
  <si>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</si>
  <si>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</si>
  <si>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</si>
  <si>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</si>
  <si>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</si>
  <si>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</si>
  <si>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</si>
  <si>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</si>
  <si>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</si>
  <si>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</si>
  <si>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</si>
  <si>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</si>
  <si>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</si>
  <si>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</si>
  <si>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</si>
  <si>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</si>
  <si>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</si>
  <si>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</si>
  <si>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</si>
  <si>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</si>
  <si>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</si>
  <si>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</si>
  <si>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</si>
  <si>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</si>
  <si>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</si>
  <si>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</si>
  <si>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</si>
  <si>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</si>
  <si>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</si>
  <si>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</si>
  <si>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</si>
  <si>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</si>
  <si>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</si>
  <si>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</si>
  <si>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</si>
  <si>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</si>
  <si>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</si>
  <si>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</si>
  <si>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</si>
  <si>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</si>
  <si>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</si>
  <si>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</si>
  <si>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</si>
  <si>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</si>
  <si>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</si>
  <si>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</si>
  <si>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</si>
  <si>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</si>
  <si>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</si>
  <si>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</si>
  <si>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</si>
  <si>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</si>
  <si>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</si>
  <si>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</si>
  <si>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</si>
  <si>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</si>
  <si>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</si>
  <si>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</si>
  <si>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</si>
  <si>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</si>
  <si>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</si>
  <si>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</si>
  <si>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</si>
  <si>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</si>
  <si>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</si>
  <si>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</si>
  <si>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</si>
  <si>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</si>
  <si>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</si>
  <si>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</si>
  <si>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</si>
  <si>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</si>
  <si>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</si>
  <si>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</si>
  <si>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</si>
  <si>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</si>
  <si>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</si>
  <si>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</si>
  <si>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</si>
  <si>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</si>
  <si>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</si>
  <si>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</si>
  <si>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</si>
  <si>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</si>
  <si>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</si>
  <si>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</si>
  <si>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</si>
  <si>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</si>
  <si>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</si>
  <si>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</si>
  <si>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</si>
  <si>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</si>
  <si>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</si>
  <si>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</si>
  <si>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</si>
  <si>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</si>
  <si>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</si>
  <si>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</si>
  <si>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</si>
  <si>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</si>
  <si>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</si>
  <si>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</si>
  <si>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</si>
  <si>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</si>
  <si>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</si>
  <si>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</si>
  <si>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</si>
  <si>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</si>
  <si>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</si>
  <si>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</si>
  <si>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</si>
  <si>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</si>
  <si>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</si>
  <si>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</si>
  <si>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</si>
  <si>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</si>
  <si>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</si>
  <si>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</si>
  <si>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</si>
  <si>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</si>
  <si>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</si>
  <si>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</si>
  <si>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</si>
  <si>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</si>
  <si>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</si>
  <si>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</si>
  <si>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</si>
  <si>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</si>
  <si>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</si>
  <si>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</si>
  <si>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</si>
  <si>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</si>
  <si>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</si>
  <si>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</si>
  <si>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</si>
  <si>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</si>
  <si>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</si>
  <si>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</si>
  <si>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</si>
  <si>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</si>
  <si>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</si>
  <si>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</si>
  <si>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</si>
  <si>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</si>
  <si>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</si>
  <si>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</si>
  <si>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</si>
  <si>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</si>
  <si>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</si>
  <si>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</si>
  <si>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</si>
  <si>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</si>
  <si>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</si>
  <si>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</si>
  <si>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</si>
  <si>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</si>
  <si>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</si>
  <si>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</si>
  <si>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</si>
  <si>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</si>
  <si>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</si>
  <si>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</si>
  <si>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</si>
  <si>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</si>
  <si>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</si>
  <si>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</si>
  <si>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</si>
  <si>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</si>
  <si>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</si>
  <si>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</si>
  <si>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</si>
  <si>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</si>
  <si>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</si>
  <si>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</si>
  <si>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</si>
  <si>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</si>
  <si>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</si>
  <si>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</si>
  <si>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</si>
  <si>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</si>
  <si>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</si>
  <si>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</si>
  <si>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</si>
  <si>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</si>
  <si>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</si>
  <si>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</si>
  <si>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</si>
  <si>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</si>
  <si>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</si>
  <si>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</si>
  <si>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</si>
  <si>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</si>
  <si>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</si>
  <si>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</si>
  <si>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</si>
  <si>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</si>
  <si>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</si>
  <si>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</si>
  <si>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</si>
  <si>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</si>
  <si>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</si>
  <si>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</si>
  <si>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</si>
  <si>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</si>
  <si>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</si>
  <si>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</si>
  <si>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</si>
  <si>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</si>
  <si>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</si>
  <si>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</si>
  <si>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</si>
  <si>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</si>
  <si>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</si>
  <si>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</si>
  <si>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</si>
  <si>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</si>
  <si>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</si>
  <si>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</si>
  <si>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</si>
  <si>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</si>
  <si>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</si>
  <si>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</si>
  <si>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</si>
  <si>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</si>
  <si>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</si>
  <si>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</si>
  <si>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</si>
  <si>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</si>
  <si>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</si>
  <si>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</si>
  <si>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</si>
  <si>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</si>
  <si>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</si>
  <si>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</si>
  <si>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</si>
  <si>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</si>
  <si>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</si>
  <si>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</si>
  <si>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</si>
  <si>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</si>
  <si>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</si>
  <si>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</si>
  <si>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</si>
  <si>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</si>
  <si>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</si>
  <si>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</si>
  <si>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</si>
  <si>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</si>
  <si>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</si>
  <si>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</si>
  <si>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</si>
  <si>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</si>
  <si>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</si>
  <si>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</si>
  <si>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</si>
  <si>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</si>
  <si>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</si>
  <si>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</si>
  <si>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</si>
  <si>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</si>
  <si>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</si>
  <si>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</si>
  <si>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</si>
  <si>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</si>
  <si>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</si>
  <si>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</si>
  <si>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</si>
  <si>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</si>
  <si>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</si>
  <si>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</si>
  <si>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</si>
  <si>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</si>
  <si>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</si>
  <si>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</si>
  <si>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</si>
  <si>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</si>
  <si>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</si>
  <si>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</si>
  <si>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</si>
  <si>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</si>
  <si>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</si>
  <si>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</si>
  <si>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</si>
  <si>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</si>
  <si>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</si>
  <si>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</si>
  <si>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</si>
  <si>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</si>
  <si>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</si>
  <si>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</si>
  <si>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</si>
  <si>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</si>
  <si>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</si>
  <si>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</si>
  <si>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</si>
  <si>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</si>
  <si>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</si>
  <si>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</si>
  <si>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</si>
  <si>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</si>
  <si>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</si>
  <si>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</si>
  <si>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</si>
  <si>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</si>
  <si>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</si>
  <si>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</si>
  <si>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</si>
  <si>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</si>
  <si>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</si>
  <si>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</si>
  <si>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</si>
  <si>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</si>
  <si>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</si>
  <si>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</si>
  <si>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</si>
  <si>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</si>
  <si>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</si>
  <si>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</si>
  <si>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</si>
  <si>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</si>
  <si>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</si>
  <si>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</si>
  <si>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</si>
  <si>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</si>
  <si>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</si>
  <si>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</si>
  <si>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</si>
  <si>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</si>
  <si>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</si>
  <si>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</si>
  <si>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</si>
  <si>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</si>
  <si>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</si>
  <si>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</si>
  <si>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</si>
  <si>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</si>
  <si>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</si>
  <si>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</si>
  <si>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</si>
  <si>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</si>
  <si>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</si>
  <si>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</si>
  <si>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</si>
  <si>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</si>
  <si>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</si>
  <si>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</si>
  <si>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</si>
  <si>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</si>
  <si>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</si>
  <si>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</si>
  <si>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</si>
  <si>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</si>
  <si>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</si>
  <si>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</si>
  <si>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</si>
  <si>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</si>
  <si>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</si>
  <si>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</si>
  <si>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</si>
  <si>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</si>
  <si>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</si>
  <si>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</si>
  <si>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</si>
  <si>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</si>
  <si>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</si>
  <si>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</si>
  <si>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</si>
  <si>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</si>
  <si>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</si>
  <si>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</si>
  <si>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</si>
  <si>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</si>
  <si>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</si>
  <si>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</si>
  <si>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</si>
  <si>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</si>
  <si>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</si>
  <si>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</si>
  <si>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</si>
  <si>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</si>
  <si>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</si>
  <si>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</si>
  <si>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</si>
  <si>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</si>
  <si>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</si>
  <si>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</si>
  <si>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</si>
  <si>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</si>
  <si>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</si>
  <si>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</si>
  <si>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</si>
  <si>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</si>
  <si>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</si>
  <si>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</si>
  <si>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</si>
  <si>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</si>
  <si>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</si>
  <si>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</si>
  <si>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</si>
  <si>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</si>
  <si>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</si>
  <si>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</si>
  <si>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</si>
  <si>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</si>
  <si>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</si>
  <si>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</si>
  <si>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</si>
  <si>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</si>
  <si>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</si>
  <si>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</si>
  <si>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</si>
  <si>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</si>
  <si>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</si>
  <si>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</si>
  <si>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</si>
  <si>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</si>
  <si>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</si>
  <si>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</si>
  <si>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</si>
  <si>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</si>
  <si>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</si>
  <si>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</si>
  <si>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</si>
  <si>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</si>
  <si>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</si>
  <si>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</si>
  <si>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</si>
  <si>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</si>
  <si>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</si>
  <si>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</si>
  <si>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</si>
  <si>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</si>
  <si>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</si>
  <si>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</si>
  <si>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</si>
  <si>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</si>
  <si>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</si>
  <si>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</si>
  <si>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</si>
  <si>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</si>
  <si>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</si>
  <si>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</si>
  <si>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</si>
  <si>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</si>
  <si>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</si>
  <si>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</si>
  <si>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</si>
  <si>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</si>
  <si>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</si>
  <si>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</si>
  <si>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</si>
  <si>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</si>
  <si>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</si>
  <si>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</si>
  <si>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</si>
  <si>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</si>
  <si>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</si>
  <si>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</si>
  <si>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</si>
  <si>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</si>
  <si>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</si>
  <si>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</si>
  <si>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</si>
  <si>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</si>
  <si>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</si>
  <si>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</si>
  <si>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</si>
  <si>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</si>
  <si>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</si>
  <si>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</si>
  <si>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</si>
  <si>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</si>
  <si>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</si>
  <si>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</si>
  <si>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</si>
  <si>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</si>
  <si>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</si>
  <si>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</si>
  <si>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</si>
  <si>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</si>
  <si>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</si>
  <si>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</si>
  <si>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</si>
  <si>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</si>
  <si>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</si>
  <si>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</si>
  <si>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</si>
  <si>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</si>
  <si>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</si>
  <si>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</si>
  <si>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</si>
  <si>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</si>
  <si>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</si>
  <si>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</si>
  <si>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</si>
  <si>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</si>
  <si>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</si>
  <si>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</si>
  <si>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</si>
  <si>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</si>
  <si>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</si>
  <si>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</si>
  <si>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</si>
  <si>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</si>
  <si>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</si>
  <si>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</si>
  <si>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</si>
  <si>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</si>
  <si>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</si>
  <si>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</si>
  <si>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</si>
  <si>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</si>
  <si>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</si>
  <si>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</si>
  <si>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</si>
  <si>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</si>
  <si>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</si>
  <si>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</si>
  <si>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</si>
  <si>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</si>
  <si>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</si>
  <si>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</si>
  <si>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</si>
  <si>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</si>
  <si>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</si>
  <si>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</si>
  <si>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</si>
  <si>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</si>
  <si>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</si>
  <si>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</si>
  <si>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</si>
  <si>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</si>
  <si>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</si>
  <si>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</si>
  <si>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</si>
  <si>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</si>
  <si>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</si>
  <si>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</si>
  <si>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</si>
  <si>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</si>
  <si>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</si>
  <si>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</si>
  <si>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</si>
  <si>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</si>
  <si>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</si>
  <si>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</si>
  <si>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</si>
  <si>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</si>
  <si>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</si>
  <si>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</si>
  <si>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</si>
  <si>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</si>
  <si>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</si>
  <si>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</si>
  <si>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</si>
  <si>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</si>
  <si>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</si>
  <si>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</si>
  <si>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</si>
  <si>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</si>
  <si>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</si>
  <si>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</si>
  <si>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</si>
  <si>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</si>
  <si>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</si>
  <si>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</si>
  <si>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</si>
  <si>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</si>
  <si>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</si>
  <si>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</si>
  <si>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</si>
  <si>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</si>
  <si>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</si>
  <si>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</si>
  <si>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</si>
  <si>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</si>
  <si>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</si>
  <si>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</si>
  <si>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</si>
  <si>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</si>
  <si>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</si>
  <si>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</si>
  <si>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</si>
  <si>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</si>
  <si>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</si>
  <si>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</si>
  <si>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</si>
  <si>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</si>
  <si>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</si>
  <si>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</si>
  <si>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</si>
  <si>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</si>
  <si>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</si>
  <si>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</si>
  <si>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</si>
  <si>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</si>
  <si>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</si>
  <si>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</si>
  <si>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</si>
  <si>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</si>
  <si>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</si>
  <si>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</si>
  <si>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</si>
  <si>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</si>
  <si>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</si>
  <si>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</si>
  <si>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</si>
  <si>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</si>
  <si>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</si>
  <si>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</si>
  <si>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</si>
  <si>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</si>
  <si>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</si>
  <si>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</si>
  <si>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</si>
  <si>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</si>
  <si>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</si>
  <si>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</si>
  <si>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</si>
  <si>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</si>
  <si>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</si>
  <si>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</si>
  <si>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</si>
  <si>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</si>
  <si>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</si>
  <si>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</si>
  <si>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</si>
  <si>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</si>
  <si>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</si>
  <si>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</si>
  <si>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</si>
  <si>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</si>
  <si>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</si>
  <si>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</si>
  <si>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</si>
  <si>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</si>
  <si>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</si>
  <si>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</si>
  <si>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</si>
  <si>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</si>
  <si>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</si>
  <si>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</si>
  <si>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</si>
  <si>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</si>
  <si>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</si>
  <si>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</si>
  <si>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</si>
  <si>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</si>
  <si>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</si>
  <si>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</si>
  <si>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</si>
  <si>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</si>
  <si>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</si>
  <si>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</si>
  <si>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</si>
  <si>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</si>
  <si>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</si>
  <si>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</si>
  <si>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</si>
  <si>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</si>
  <si>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</si>
  <si>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</si>
  <si>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</si>
  <si>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</si>
  <si>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</si>
  <si>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</si>
  <si>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</si>
  <si>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</si>
  <si>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</si>
  <si>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</si>
  <si>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</si>
  <si>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</si>
  <si>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</si>
  <si>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</si>
  <si>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</si>
  <si>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</si>
  <si>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</si>
  <si>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</si>
  <si>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</si>
  <si>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</si>
  <si>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</si>
  <si>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</si>
  <si>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</si>
  <si>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</si>
  <si>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</si>
  <si>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</si>
  <si>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</si>
  <si>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</si>
  <si>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</si>
  <si>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</si>
  <si>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</si>
  <si>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</si>
  <si>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</si>
  <si>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</si>
  <si>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</si>
  <si>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</si>
  <si>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</si>
  <si>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</si>
  <si>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</si>
  <si>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</si>
  <si>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</si>
  <si>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</si>
  <si>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</si>
  <si>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</si>
  <si>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</si>
  <si>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</si>
  <si>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</si>
  <si>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</si>
  <si>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</si>
  <si>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</si>
  <si>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</si>
  <si>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</si>
  <si>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</si>
  <si>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</si>
  <si>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</si>
  <si>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</si>
  <si>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</si>
  <si>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</si>
  <si>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</si>
  <si>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</si>
  <si>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</si>
  <si>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</si>
  <si>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</si>
  <si>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</si>
  <si>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</si>
  <si>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</si>
  <si>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</si>
  <si>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</si>
  <si>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</si>
  <si>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</si>
  <si>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</si>
  <si>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</si>
  <si>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</si>
  <si>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</si>
  <si>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</si>
  <si>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</si>
  <si>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</si>
  <si>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</si>
  <si>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</si>
  <si>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</si>
  <si>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</si>
  <si>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</si>
  <si>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</si>
  <si>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</si>
  <si>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</si>
  <si>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</si>
  <si>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</si>
  <si>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</si>
  <si>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</si>
  <si>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</si>
  <si>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</si>
  <si>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</si>
  <si>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</si>
  <si>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</si>
  <si>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</si>
  <si>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</si>
  <si>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</si>
  <si>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</si>
  <si>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</si>
  <si>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</si>
  <si>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</si>
  <si>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</si>
  <si>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</si>
  <si>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</si>
  <si>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</si>
  <si>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</si>
  <si>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</si>
  <si>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</si>
  <si>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</si>
  <si>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</si>
  <si>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</si>
  <si>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</si>
  <si>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</si>
  <si>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</si>
  <si>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</si>
  <si>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</si>
  <si>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</si>
  <si>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</si>
  <si>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</si>
  <si>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</si>
  <si>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</si>
  <si>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</si>
  <si>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</si>
  <si>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</si>
  <si>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</si>
  <si>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</si>
  <si>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</si>
  <si>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</si>
  <si>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</si>
  <si>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</si>
  <si>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</si>
  <si>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</si>
  <si>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</si>
  <si>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</si>
  <si>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</si>
  <si>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</si>
  <si>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</si>
  <si>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</si>
  <si>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</si>
  <si>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</si>
  <si>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</si>
  <si>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</si>
  <si>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</si>
  <si>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</si>
  <si>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</si>
  <si>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</si>
  <si>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</si>
  <si>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</si>
  <si>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</si>
  <si>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</si>
  <si>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</si>
  <si>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</si>
  <si>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</si>
  <si>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</si>
  <si>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</si>
  <si>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</si>
  <si>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</si>
  <si>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</si>
  <si>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</si>
  <si>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</si>
  <si>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</si>
  <si>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</si>
  <si>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</si>
  <si>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</si>
  <si>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</si>
  <si>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</si>
  <si>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</si>
  <si>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</si>
  <si>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</si>
  <si>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</si>
  <si>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</si>
  <si>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</si>
  <si>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</si>
  <si>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</si>
  <si>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</si>
  <si>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</si>
  <si>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</si>
  <si>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</si>
  <si>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</si>
  <si>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</si>
  <si>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</si>
  <si>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</si>
  <si>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</si>
  <si>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</si>
  <si>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</si>
  <si>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</si>
  <si>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</si>
  <si>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</si>
  <si>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</si>
  <si>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</si>
  <si>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</si>
  <si>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</si>
  <si>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</si>
  <si>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</si>
  <si>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</si>
  <si>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</si>
  <si>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</si>
  <si>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</si>
  <si>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</si>
  <si>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</si>
  <si>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</si>
  <si>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</si>
  <si>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</si>
  <si>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</si>
  <si>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</si>
  <si>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</si>
  <si>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</si>
  <si>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</si>
  <si>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</si>
  <si>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</si>
  <si>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</si>
  <si>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</si>
  <si>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</si>
  <si>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</si>
  <si>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</si>
  <si>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</si>
  <si>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</si>
  <si>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</si>
  <si>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</si>
  <si>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</si>
  <si>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</si>
  <si>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</si>
  <si>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</si>
  <si>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</si>
  <si>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</si>
  <si>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</si>
  <si>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</si>
  <si>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</si>
  <si>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</si>
  <si>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</si>
  <si>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</si>
  <si>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</si>
  <si>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</si>
  <si>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</si>
  <si>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</si>
  <si>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</si>
  <si>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</si>
  <si>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</si>
  <si>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</si>
  <si>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</si>
  <si>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</si>
  <si>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</si>
  <si>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</si>
  <si>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</si>
  <si>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</si>
  <si>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</si>
  <si>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</si>
  <si>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</si>
  <si>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</si>
  <si>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</si>
  <si>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</si>
  <si>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</si>
  <si>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</si>
  <si>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</si>
  <si>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</si>
  <si>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</si>
  <si>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</si>
  <si>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</si>
  <si>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</si>
  <si>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</si>
  <si>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</si>
  <si>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</si>
  <si>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</si>
  <si>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</si>
  <si>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</si>
  <si>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</si>
  <si>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</si>
  <si>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</si>
  <si>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</si>
  <si>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</si>
  <si>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</si>
  <si>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</si>
  <si>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</si>
  <si>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</si>
  <si>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</si>
  <si>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</si>
  <si>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</si>
  <si>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</si>
  <si>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</si>
  <si>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</si>
  <si>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</si>
  <si>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</si>
  <si>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</si>
  <si>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</si>
  <si>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</si>
  <si>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</si>
  <si>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</si>
  <si>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</si>
  <si>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</si>
  <si>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</si>
  <si>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</si>
  <si>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</si>
  <si>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</si>
  <si>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</si>
  <si>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</si>
  <si>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</si>
  <si>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</si>
  <si>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</si>
  <si>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</si>
  <si>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</si>
  <si>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</si>
  <si>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</si>
  <si>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</si>
  <si>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</si>
  <si>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</si>
  <si>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</si>
  <si>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</si>
  <si>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</si>
  <si>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</si>
  <si>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</si>
  <si>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</si>
  <si>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</si>
  <si>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</si>
  <si>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</si>
  <si>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</si>
  <si>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</si>
  <si>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</si>
  <si>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</si>
  <si>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</si>
  <si>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</si>
  <si>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</si>
  <si>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</si>
  <si>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</si>
  <si>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</si>
  <si>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</si>
  <si>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</si>
  <si>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</si>
  <si>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</si>
  <si>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</si>
  <si>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</si>
  <si>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</si>
  <si>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</si>
  <si>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</si>
  <si>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</si>
  <si>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</si>
  <si>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</si>
  <si>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</si>
  <si>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</si>
  <si>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</si>
  <si>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</si>
  <si>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</si>
  <si>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</si>
  <si>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</si>
  <si>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</si>
  <si>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</si>
  <si>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</si>
  <si>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</si>
  <si>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</si>
  <si>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</si>
  <si>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</si>
  <si>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</si>
  <si>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</si>
  <si>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</si>
  <si>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</si>
  <si>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</si>
  <si>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</si>
  <si>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</si>
  <si>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</si>
  <si>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</si>
  <si>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</si>
  <si>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</si>
  <si>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</si>
  <si>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</si>
  <si>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</si>
  <si>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</si>
  <si>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</si>
  <si>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</si>
  <si>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</si>
  <si>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</si>
  <si>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</si>
  <si>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</si>
  <si>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</si>
  <si>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</si>
  <si>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</si>
  <si>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</si>
  <si>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</si>
  <si>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</si>
  <si>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</si>
  <si>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</si>
  <si>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</si>
  <si>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</si>
  <si>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</si>
  <si>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</si>
  <si>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</si>
  <si>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</si>
  <si>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</si>
  <si>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</si>
  <si>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</si>
  <si>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</si>
  <si>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</si>
  <si>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</si>
  <si>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</si>
  <si>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</si>
  <si>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</si>
  <si>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</si>
  <si>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</si>
  <si>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</si>
  <si>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</si>
  <si>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</si>
  <si>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</si>
  <si>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</si>
  <si>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</si>
  <si>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</si>
  <si>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</si>
  <si>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</si>
  <si>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</si>
  <si>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</si>
  <si>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</si>
  <si>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</si>
  <si>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</si>
  <si>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</si>
  <si>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</si>
  <si>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</si>
  <si>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</si>
  <si>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</si>
  <si>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</si>
  <si>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</si>
  <si>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</si>
  <si>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</si>
  <si>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</si>
  <si>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</si>
  <si>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</si>
  <si>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</si>
  <si>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</si>
  <si>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</si>
  <si>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</si>
  <si>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</si>
  <si>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</si>
  <si>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</si>
  <si>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</si>
  <si>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</si>
  <si>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</si>
  <si>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</si>
  <si>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</si>
  <si>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</si>
  <si>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</si>
  <si>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</si>
  <si>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</si>
  <si>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</si>
  <si>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</si>
  <si>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</si>
  <si>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</si>
  <si>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</si>
  <si>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</si>
  <si>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</si>
  <si>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</si>
  <si>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</si>
  <si>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</si>
  <si>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</si>
  <si>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</si>
  <si>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</si>
  <si>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</si>
  <si>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</si>
  <si>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</si>
  <si>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</si>
  <si>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</si>
  <si>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</si>
  <si>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</si>
  <si>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</si>
  <si>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</si>
  <si>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</si>
  <si>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</si>
  <si>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</si>
  <si>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</si>
  <si>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</si>
  <si>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</si>
  <si>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</si>
  <si>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</si>
  <si>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</si>
  <si>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</si>
  <si>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</si>
  <si>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</si>
  <si>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</si>
  <si>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</si>
  <si>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</si>
  <si>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</si>
  <si>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</si>
  <si>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</si>
  <si>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</si>
  <si>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</si>
  <si>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</si>
  <si>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</si>
  <si>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</si>
  <si>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</si>
  <si>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</si>
  <si>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</si>
  <si>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</si>
  <si>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</si>
  <si>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</si>
  <si>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</si>
  <si>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</si>
  <si>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</si>
  <si>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</si>
  <si>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</si>
  <si>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</si>
  <si>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</si>
  <si>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</si>
  <si>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</si>
  <si>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</si>
  <si>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</si>
  <si>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</si>
  <si>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</si>
  <si>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</si>
  <si>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</si>
  <si>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</si>
  <si>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</si>
  <si>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</si>
  <si>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</si>
  <si>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</si>
  <si>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</si>
  <si>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</si>
  <si>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</si>
  <si>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</si>
  <si>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</si>
  <si>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</si>
  <si>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</si>
  <si>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</si>
  <si>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</si>
  <si>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</si>
  <si>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</si>
  <si>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</si>
  <si>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</si>
  <si>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</si>
  <si>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</si>
  <si>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</si>
  <si>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</si>
  <si>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</si>
  <si>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</si>
  <si>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</si>
  <si>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</si>
  <si>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</si>
  <si>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</si>
  <si>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</si>
  <si>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</si>
  <si>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</si>
  <si>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</si>
  <si>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</si>
  <si>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</si>
  <si>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</si>
  <si>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</si>
  <si>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</si>
  <si>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</si>
  <si>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</si>
  <si>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</si>
  <si>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</si>
  <si>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</si>
  <si>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</si>
  <si>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</si>
  <si>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</si>
  <si>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</si>
  <si>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</si>
  <si>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</si>
  <si>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</si>
  <si>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</si>
  <si>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</si>
  <si>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</si>
  <si>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</si>
  <si>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</si>
  <si>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</si>
  <si>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</si>
  <si>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</si>
  <si>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</si>
  <si>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</si>
  <si>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</si>
  <si>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</si>
  <si>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</si>
  <si>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</si>
  <si>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</si>
  <si>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</si>
  <si>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</si>
  <si>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</si>
  <si>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</si>
  <si>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</si>
  <si>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</si>
  <si>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</si>
  <si>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</si>
  <si>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</si>
  <si>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</si>
  <si>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</si>
  <si>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</si>
  <si>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</si>
  <si>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</si>
  <si>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</si>
  <si>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</si>
  <si>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</si>
  <si>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</si>
  <si>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</si>
  <si>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</si>
  <si>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</si>
  <si>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</si>
  <si>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</si>
  <si>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</si>
  <si>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</si>
  <si>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</si>
  <si>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</si>
  <si>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</si>
  <si>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</si>
  <si>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</si>
  <si>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</si>
  <si>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</si>
  <si>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</si>
  <si>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</si>
  <si>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</si>
  <si>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</si>
  <si>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</si>
  <si>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</si>
  <si>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</si>
  <si>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</si>
  <si>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</si>
  <si>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</si>
  <si>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</si>
  <si>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</si>
  <si>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</si>
  <si>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</si>
  <si>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</si>
  <si>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</si>
  <si>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</si>
  <si>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</si>
  <si>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</si>
  <si>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</si>
  <si>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</si>
  <si>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</si>
  <si>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</si>
  <si>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</si>
  <si>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</si>
  <si>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</si>
  <si>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</si>
  <si>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</si>
  <si>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</si>
  <si>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</si>
  <si>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</si>
  <si>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</si>
  <si>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</si>
  <si>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</si>
  <si>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</si>
  <si>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</si>
  <si>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</si>
  <si>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</si>
  <si>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</si>
  <si>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</si>
  <si>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</si>
  <si>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</si>
  <si>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</si>
  <si>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</si>
  <si>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</si>
  <si>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</si>
  <si>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</si>
  <si>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</si>
  <si>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</si>
  <si>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</si>
  <si>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</si>
  <si>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</si>
  <si>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</si>
  <si>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</si>
  <si>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</si>
  <si>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</si>
  <si>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</si>
  <si>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</si>
  <si>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</si>
  <si>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</si>
  <si>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</si>
  <si>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</si>
  <si>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</si>
  <si>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</si>
  <si>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</si>
  <si>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</si>
  <si>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</si>
  <si>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</si>
  <si>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</si>
  <si>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</si>
  <si>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</si>
  <si>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</si>
  <si>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</si>
  <si>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</si>
  <si>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</si>
  <si>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</si>
  <si>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</si>
  <si>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</si>
  <si>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</si>
  <si>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</si>
  <si>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</si>
  <si>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</si>
  <si>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</si>
  <si>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</si>
  <si>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</si>
  <si>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</si>
  <si>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</si>
  <si>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</si>
  <si>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</si>
  <si>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</si>
  <si>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</si>
  <si>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</si>
  <si>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</si>
  <si>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</si>
  <si>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</si>
  <si>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</si>
  <si>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</si>
  <si>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</si>
  <si>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</si>
  <si>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</si>
  <si>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</si>
  <si>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</si>
  <si>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</si>
  <si>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</si>
  <si>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</si>
  <si>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</si>
  <si>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</si>
  <si>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</si>
  <si>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</si>
  <si>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</si>
  <si>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</si>
  <si>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</si>
  <si>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</si>
  <si>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</si>
  <si>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</si>
  <si>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</si>
  <si>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</si>
  <si>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</si>
  <si>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</si>
  <si>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</si>
  <si>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</si>
  <si>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</si>
  <si>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</si>
  <si>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</si>
  <si>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</si>
  <si>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</si>
  <si>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</si>
  <si>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</si>
  <si>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</si>
  <si>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</si>
  <si>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</si>
  <si>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</si>
  <si>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</si>
  <si>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</si>
  <si>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</si>
  <si>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</si>
  <si>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</si>
  <si>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</si>
  <si>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</si>
  <si>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</si>
  <si>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</si>
  <si>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</si>
  <si>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</si>
  <si>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</si>
  <si>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</si>
  <si>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</si>
  <si>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</si>
  <si>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</si>
  <si>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</si>
  <si>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</si>
  <si>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</si>
  <si>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</si>
  <si>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</si>
  <si>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</si>
  <si>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</si>
  <si>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</si>
  <si>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</si>
  <si>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</si>
  <si>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</si>
  <si>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</si>
  <si>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</si>
  <si>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</si>
  <si>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</si>
  <si>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</si>
  <si>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</si>
  <si>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</si>
  <si>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</si>
  <si>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</si>
  <si>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</si>
  <si>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</si>
  <si>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</si>
  <si>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</si>
  <si>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</si>
  <si>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</si>
  <si>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</si>
  <si>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</si>
  <si>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</si>
  <si>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</si>
  <si>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</si>
  <si>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</si>
  <si>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</si>
  <si>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</si>
  <si>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</si>
  <si>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</si>
  <si>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</si>
  <si>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</si>
  <si>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</si>
  <si>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</si>
  <si>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</si>
  <si>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</si>
  <si>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</si>
  <si>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</si>
  <si>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</si>
  <si>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</si>
  <si>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</si>
  <si>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</si>
  <si>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</si>
  <si>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</si>
  <si>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</si>
  <si>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</si>
  <si>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</si>
  <si>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</si>
  <si>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</si>
  <si>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</si>
  <si>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</si>
  <si>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</si>
  <si>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</si>
  <si>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</si>
  <si>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</si>
  <si>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</si>
  <si>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</si>
  <si>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</si>
  <si>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</si>
  <si>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</si>
  <si>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</si>
  <si>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</si>
  <si>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</si>
  <si>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</si>
  <si>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</si>
  <si>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</si>
  <si>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</si>
  <si>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</si>
  <si>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</si>
  <si>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</si>
  <si>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</si>
  <si>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</si>
  <si>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</si>
  <si>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</si>
  <si>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</si>
  <si>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</si>
  <si>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</si>
  <si>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</si>
  <si>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</si>
  <si>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</si>
  <si>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</si>
  <si>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</si>
  <si>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</si>
  <si>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</si>
  <si>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</si>
  <si>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</si>
  <si>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</si>
  <si>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</si>
  <si>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</si>
  <si>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</si>
  <si>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</si>
  <si>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</si>
  <si>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</si>
  <si>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</si>
  <si>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</si>
  <si>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</si>
  <si>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</si>
  <si>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</si>
  <si>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</si>
  <si>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</si>
  <si>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</si>
  <si>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</si>
  <si>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</si>
  <si>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</si>
  <si>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</si>
  <si>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</si>
  <si>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</si>
  <si>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</si>
  <si>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</si>
  <si>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</si>
  <si>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</si>
  <si>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</si>
  <si>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</si>
  <si>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</si>
  <si>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</si>
  <si>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</si>
  <si>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</si>
  <si>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</si>
  <si>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</si>
  <si>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</si>
  <si>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</si>
  <si>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</si>
  <si>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</si>
  <si>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</si>
  <si>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</si>
  <si>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</si>
  <si>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</si>
  <si>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</si>
  <si>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</si>
  <si>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</si>
  <si>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</si>
  <si>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</si>
  <si>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</si>
  <si>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</si>
  <si>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</si>
  <si>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</si>
  <si>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</si>
  <si>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</si>
  <si>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</si>
  <si>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</si>
  <si>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</si>
  <si>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</si>
  <si>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</si>
  <si>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</si>
  <si>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</si>
  <si>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</si>
  <si>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</si>
  <si>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</si>
  <si>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</si>
  <si>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</si>
  <si>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</si>
  <si>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</si>
  <si>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</si>
  <si>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</si>
  <si>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</si>
  <si>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</si>
  <si>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</si>
  <si>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</si>
  <si>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</si>
  <si>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</si>
  <si>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</si>
  <si>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</si>
  <si>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</si>
  <si>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</si>
  <si>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</si>
  <si>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</si>
  <si>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</si>
  <si>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</si>
  <si>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</si>
  <si>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</si>
  <si>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</si>
  <si>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</si>
  <si>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</si>
  <si>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</si>
  <si>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</si>
  <si>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</si>
  <si>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</si>
  <si>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</si>
  <si>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</si>
  <si>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</si>
  <si>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</si>
  <si>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</si>
  <si>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</si>
  <si>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</si>
  <si>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</si>
  <si>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</si>
  <si>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</si>
  <si>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</si>
  <si>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</si>
  <si>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</si>
  <si>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</si>
  <si>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</si>
  <si>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</si>
  <si>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</si>
  <si>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</si>
  <si>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</si>
  <si>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</si>
  <si>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</si>
  <si>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</si>
  <si>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</si>
  <si>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</si>
  <si>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</si>
  <si>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</si>
  <si>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</si>
  <si>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</si>
  <si>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</si>
  <si>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</si>
  <si>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</si>
  <si>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</si>
  <si>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</si>
  <si>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</si>
  <si>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</si>
  <si>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</si>
  <si>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</si>
  <si>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</si>
  <si>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</si>
  <si>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</si>
  <si>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</si>
  <si>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</si>
  <si>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</si>
  <si>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</si>
  <si>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</si>
  <si>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</si>
  <si>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</si>
  <si>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</si>
  <si>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</si>
  <si>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</si>
  <si>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</si>
  <si>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</si>
  <si>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</si>
  <si>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</si>
  <si>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</si>
  <si>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</si>
  <si>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</si>
  <si>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</si>
  <si>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</si>
  <si>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</si>
  <si>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</si>
  <si>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</si>
  <si>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</si>
  <si>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</si>
  <si>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</si>
  <si>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</si>
  <si>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</si>
  <si>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</si>
  <si>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</si>
  <si>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</si>
  <si>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</si>
  <si>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</si>
  <si>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</si>
  <si>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</si>
  <si>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</si>
  <si>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</si>
  <si>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</si>
  <si>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</si>
  <si>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</si>
  <si>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</si>
  <si>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</si>
  <si>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</si>
  <si>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</si>
  <si>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</si>
  <si>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</si>
  <si>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</si>
  <si>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</si>
  <si>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</si>
  <si>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</si>
  <si>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</si>
  <si>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</si>
  <si>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</si>
  <si>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</si>
  <si>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</si>
  <si>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</si>
  <si>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</si>
  <si>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</si>
  <si>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</si>
  <si>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</si>
  <si>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</si>
  <si>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</si>
  <si>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</si>
  <si>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</si>
  <si>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</si>
  <si>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</si>
  <si>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</si>
  <si>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</si>
  <si>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</si>
  <si>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</si>
  <si>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</si>
  <si>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</si>
  <si>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</si>
  <si>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</si>
  <si>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</si>
  <si>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</si>
  <si>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</si>
  <si>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</si>
  <si>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</si>
  <si>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</si>
  <si>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</si>
  <si>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</si>
  <si>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</si>
  <si>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</si>
  <si>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</si>
  <si>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</si>
  <si>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</si>
  <si>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</si>
  <si>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</si>
  <si>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</si>
  <si>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</si>
  <si>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</si>
  <si>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</si>
  <si>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</si>
  <si>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</si>
  <si>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</si>
  <si>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</si>
  <si>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</si>
  <si>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</si>
  <si>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</si>
  <si>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</si>
  <si>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</si>
  <si>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</si>
  <si>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</si>
  <si>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</si>
  <si>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</si>
  <si>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</si>
  <si>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</si>
  <si>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</si>
  <si>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</si>
  <si>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</si>
  <si>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</si>
  <si>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</si>
  <si>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</si>
  <si>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</si>
  <si>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</si>
  <si>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</si>
  <si>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</si>
  <si>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</si>
  <si>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</si>
  <si>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</si>
  <si>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</si>
  <si>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</si>
  <si>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</si>
  <si>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</si>
  <si>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</si>
  <si>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</si>
  <si>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</si>
  <si>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</si>
  <si>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</si>
  <si>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</si>
  <si>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</si>
  <si>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</si>
  <si>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</si>
  <si>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</si>
  <si>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</si>
  <si>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</si>
  <si>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</si>
  <si>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</si>
  <si>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</si>
  <si>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</si>
  <si>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</si>
  <si>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</si>
  <si>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</si>
  <si>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</si>
  <si>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</si>
  <si>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</si>
  <si>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</si>
  <si>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</si>
  <si>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</si>
  <si>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</si>
  <si>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</si>
  <si>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</si>
  <si>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</si>
  <si>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</si>
  <si>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</si>
  <si>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</si>
  <si>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</si>
  <si>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</si>
  <si>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</si>
  <si>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</si>
  <si>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</si>
  <si>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</si>
  <si>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</si>
  <si>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</si>
  <si>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</si>
  <si>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</si>
  <si>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</si>
  <si>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</si>
  <si>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</si>
  <si>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</si>
  <si>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</si>
  <si>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</si>
  <si>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</si>
  <si>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</si>
  <si>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</si>
  <si>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</si>
  <si>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</si>
  <si>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</si>
  <si>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</si>
  <si>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</si>
  <si>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</si>
  <si>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</si>
  <si>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</si>
  <si>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</si>
  <si>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</si>
  <si>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</si>
  <si>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</si>
  <si>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</si>
  <si>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</si>
  <si>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</si>
  <si>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</si>
  <si>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</si>
  <si>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</si>
  <si>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</si>
  <si>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</si>
  <si>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</si>
  <si>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</si>
  <si>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</si>
  <si>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</si>
  <si>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</si>
  <si>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</si>
  <si>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</si>
  <si>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</si>
  <si>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</si>
  <si>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</si>
  <si>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</si>
  <si>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</si>
  <si>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</si>
  <si>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</si>
  <si>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</si>
  <si>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</si>
  <si>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</si>
  <si>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</si>
  <si>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</si>
  <si>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</si>
  <si>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</si>
  <si>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</si>
  <si>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</si>
  <si>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</si>
  <si>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</si>
  <si>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</si>
  <si>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</si>
  <si>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</si>
  <si>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</si>
  <si>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</si>
  <si>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</si>
  <si>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</si>
  <si>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</si>
  <si>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</si>
  <si>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</si>
  <si>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</si>
  <si>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</si>
  <si>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</si>
  <si>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</si>
  <si>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</si>
  <si>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</si>
  <si>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</si>
  <si>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</si>
  <si>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</si>
  <si>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</si>
  <si>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</si>
  <si>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</si>
  <si>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</si>
  <si>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</si>
  <si>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</si>
  <si>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</si>
  <si>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</si>
  <si>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</si>
  <si>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</si>
  <si>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</si>
  <si>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</si>
  <si>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</si>
  <si>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</si>
  <si>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</si>
  <si>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</si>
  <si>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</si>
  <si>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</si>
  <si>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</si>
  <si>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</si>
  <si>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</si>
  <si>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</si>
  <si>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</si>
  <si>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</si>
  <si>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</si>
  <si>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</si>
  <si>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</si>
  <si>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</si>
  <si>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</si>
  <si>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</si>
  <si>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</si>
  <si>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</si>
  <si>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</si>
  <si>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</si>
  <si>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</si>
  <si>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</si>
  <si>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</si>
  <si>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</si>
  <si>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</si>
  <si>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</si>
  <si>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</si>
  <si>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</si>
  <si>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</si>
  <si>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</si>
  <si>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</si>
  <si>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</si>
  <si>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</si>
  <si>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</si>
  <si>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</si>
  <si>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</si>
  <si>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</si>
  <si>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</si>
  <si>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</si>
  <si>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</si>
  <si>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</si>
  <si>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</si>
  <si>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</si>
  <si>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</si>
  <si>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</si>
  <si>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</si>
  <si>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</si>
  <si>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</si>
  <si>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</si>
  <si>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</si>
  <si>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</si>
  <si>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</si>
  <si>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</si>
  <si>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</si>
  <si>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</si>
  <si>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</si>
  <si>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</si>
  <si>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</si>
  <si>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</si>
  <si>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</si>
  <si>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</si>
  <si>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</si>
  <si>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</si>
  <si>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</si>
  <si>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</si>
  <si>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</si>
  <si>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</si>
  <si>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</si>
  <si>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</si>
  <si>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</si>
  <si>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</si>
  <si>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</si>
  <si>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</si>
  <si>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</si>
  <si>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</si>
  <si>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</si>
  <si>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</si>
  <si>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</si>
  <si>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</si>
  <si>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</si>
  <si>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</si>
  <si>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</si>
  <si>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</si>
  <si>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</si>
  <si>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</si>
  <si>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</si>
  <si>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</si>
  <si>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</si>
  <si>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</si>
  <si>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</si>
  <si>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</si>
  <si>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</si>
  <si>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</si>
  <si>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</si>
  <si>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</si>
  <si>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</si>
  <si>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</si>
  <si>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</si>
  <si>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</si>
  <si>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</si>
  <si>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</si>
  <si>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</si>
  <si>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</si>
  <si>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</si>
  <si>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</si>
  <si>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</si>
  <si>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</si>
  <si>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</si>
  <si>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</si>
  <si>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</si>
  <si>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</si>
  <si>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</si>
  <si>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</si>
  <si>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</si>
  <si>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</si>
  <si>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</si>
  <si>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</si>
  <si>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</si>
  <si>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</si>
  <si>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</si>
  <si>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</si>
  <si>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</si>
  <si>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</si>
  <si>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</si>
  <si>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</si>
  <si>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</si>
  <si>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</si>
  <si>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</si>
  <si>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</si>
  <si>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</si>
  <si>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</si>
  <si>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</si>
  <si>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</si>
  <si>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</si>
  <si>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</si>
  <si>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</si>
  <si>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</si>
  <si>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</si>
  <si>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</si>
  <si>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</si>
  <si>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</si>
  <si>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</si>
  <si>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</si>
  <si>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</si>
  <si>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</si>
  <si>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</si>
  <si>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</si>
  <si>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</si>
  <si>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</si>
  <si>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</si>
  <si>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</si>
  <si>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</si>
  <si>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</si>
  <si>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</si>
  <si>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</si>
  <si>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</si>
  <si>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</si>
  <si>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</si>
  <si>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</si>
  <si>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</si>
  <si>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</si>
  <si>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</si>
  <si>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</si>
  <si>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</si>
  <si>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</si>
  <si>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</si>
  <si>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</si>
  <si>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</si>
  <si>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</si>
  <si>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</si>
  <si>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</si>
  <si>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</si>
  <si>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</si>
  <si>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</si>
  <si>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</si>
  <si>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</si>
  <si>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</si>
  <si>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</si>
  <si>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</si>
  <si>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</si>
  <si>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</si>
  <si>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</si>
  <si>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</si>
  <si>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</si>
  <si>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</si>
  <si>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</si>
  <si>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</si>
  <si>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</si>
  <si>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</si>
  <si>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</si>
  <si>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</si>
  <si>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</si>
  <si>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</si>
  <si>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</si>
  <si>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</si>
  <si>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</si>
  <si>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</si>
  <si>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</si>
  <si>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</si>
  <si>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</si>
  <si>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</si>
  <si>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</si>
  <si>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</si>
  <si>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</si>
  <si>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</si>
  <si>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</si>
  <si>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</si>
  <si>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</si>
  <si>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</si>
  <si>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</si>
  <si>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</si>
  <si>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</si>
  <si>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</si>
  <si>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</si>
  <si>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</si>
  <si>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</si>
  <si>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</si>
  <si>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</si>
  <si>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</si>
  <si>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</si>
  <si>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</si>
  <si>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</si>
  <si>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</si>
  <si>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</si>
  <si>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</si>
  <si>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</si>
  <si>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</si>
  <si>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</si>
  <si>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</si>
  <si>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</si>
  <si>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</si>
  <si>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</si>
  <si>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</si>
  <si>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</si>
  <si>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</si>
  <si>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</si>
  <si>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</si>
  <si>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</si>
  <si>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</si>
  <si>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</si>
  <si>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</si>
  <si>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</si>
  <si>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</si>
  <si>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</si>
  <si>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</si>
  <si>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</si>
  <si>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</si>
  <si>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</si>
  <si>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</si>
  <si>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</si>
  <si>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</si>
  <si>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</si>
  <si>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</si>
  <si>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</si>
  <si>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</si>
  <si>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</si>
  <si>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</si>
  <si>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</si>
  <si>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</si>
  <si>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</si>
  <si>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</si>
  <si>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</si>
  <si>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</si>
  <si>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</si>
  <si>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</si>
  <si>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</si>
  <si>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</si>
  <si>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</si>
  <si>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</si>
  <si>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</si>
  <si>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</si>
  <si>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</si>
  <si>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</si>
  <si>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</si>
  <si>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</si>
  <si>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</si>
  <si>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</si>
  <si>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</si>
  <si>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</si>
  <si>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</si>
  <si>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</si>
  <si>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</si>
  <si>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</si>
  <si>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</si>
  <si>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</si>
  <si>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</si>
  <si>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</si>
  <si>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</si>
  <si>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</si>
  <si>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</si>
  <si>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</si>
  <si>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</si>
  <si>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</si>
  <si>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</si>
  <si>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</si>
  <si>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</si>
  <si>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</si>
  <si>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</si>
  <si>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</si>
  <si>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</si>
  <si>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</si>
  <si>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</si>
  <si>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</si>
  <si>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</si>
  <si>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</si>
  <si>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</si>
  <si>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</si>
  <si>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</si>
  <si>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</si>
  <si>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</si>
  <si>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</si>
  <si>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</si>
  <si>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</si>
  <si>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</si>
  <si>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</si>
  <si>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</si>
  <si>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</si>
  <si>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</si>
  <si>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</si>
  <si>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</si>
  <si>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</si>
  <si>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</si>
  <si>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</si>
  <si>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</si>
  <si>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</si>
  <si>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</si>
  <si>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</si>
  <si>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</si>
  <si>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</si>
  <si>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</si>
  <si>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</si>
  <si>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</si>
  <si>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</si>
  <si>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</si>
  <si>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</si>
  <si>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</si>
  <si>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</si>
  <si>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</si>
  <si>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</si>
  <si>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</si>
  <si>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</si>
  <si>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</si>
  <si>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</si>
  <si>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</si>
  <si>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</si>
  <si>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</si>
  <si>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</si>
  <si>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</si>
  <si>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</si>
  <si>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</si>
  <si>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</si>
  <si>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</si>
  <si>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</si>
  <si>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</si>
  <si>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</si>
  <si>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</si>
  <si>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</si>
  <si>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</si>
  <si>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</si>
  <si>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</si>
  <si>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</si>
  <si>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</si>
  <si>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</si>
  <si>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</si>
  <si>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</si>
  <si>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</si>
  <si>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</si>
  <si>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</si>
  <si>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</si>
  <si>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</si>
  <si>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</si>
  <si>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</si>
  <si>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</si>
  <si>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</si>
  <si>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</si>
  <si>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</si>
  <si>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</si>
  <si>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</si>
  <si>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</si>
  <si>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</si>
  <si>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</si>
  <si>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</si>
  <si>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</si>
  <si>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</si>
  <si>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</si>
  <si>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</si>
  <si>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</si>
  <si>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</si>
  <si>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</si>
  <si>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</si>
  <si>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</si>
  <si>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</si>
  <si>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</si>
  <si>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</si>
  <si>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</si>
  <si>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</si>
  <si>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</si>
  <si>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</si>
  <si>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</si>
  <si>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</si>
  <si>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</si>
  <si>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</si>
  <si>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</si>
  <si>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</si>
  <si>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</si>
  <si>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</si>
  <si>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</si>
  <si>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</si>
  <si>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</si>
  <si>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</si>
  <si>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</si>
  <si>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</si>
  <si>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</si>
  <si>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</si>
  <si>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</si>
  <si>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</si>
  <si>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</si>
  <si>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</si>
  <si>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</si>
  <si>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</si>
  <si>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</si>
  <si>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</si>
  <si>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</si>
  <si>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</si>
  <si>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</si>
  <si>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</si>
  <si>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</si>
  <si>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</si>
  <si>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</si>
  <si>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</si>
  <si>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</si>
  <si>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</si>
  <si>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</si>
  <si>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</si>
  <si>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</si>
  <si>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</si>
  <si>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</si>
  <si>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</si>
  <si>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</si>
  <si>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</si>
  <si>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</si>
  <si>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</si>
  <si>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</si>
  <si>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</si>
  <si>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</si>
  <si>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</si>
  <si>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</si>
  <si>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</si>
  <si>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</si>
  <si>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</si>
  <si>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</si>
  <si>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</si>
  <si>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</si>
  <si>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</si>
  <si>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</si>
  <si>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</si>
  <si>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</si>
  <si>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</si>
  <si>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</si>
  <si>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</si>
  <si>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</si>
  <si>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</si>
  <si>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</si>
  <si>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</si>
  <si>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</si>
  <si>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</si>
  <si>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</si>
  <si>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</si>
  <si>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</si>
  <si>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</si>
  <si>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</si>
  <si>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</si>
  <si>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</si>
  <si>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</si>
  <si>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</si>
  <si>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</si>
  <si>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</si>
  <si>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</si>
  <si>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</si>
  <si>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</si>
  <si>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</si>
  <si>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</si>
  <si>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</si>
  <si>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</si>
  <si>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</si>
  <si>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</si>
  <si>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</si>
  <si>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</si>
  <si>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</si>
  <si>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</si>
  <si>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</si>
  <si>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</si>
  <si>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</si>
  <si>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</si>
  <si>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</si>
  <si>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</si>
  <si>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</si>
  <si>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</si>
  <si>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</si>
  <si>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</si>
  <si>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</si>
  <si>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</si>
  <si>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</si>
  <si>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</si>
  <si>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</si>
  <si>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</si>
  <si>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</si>
  <si>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</si>
  <si>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</si>
  <si>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</si>
  <si>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</si>
  <si>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</si>
  <si>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</si>
  <si>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</si>
  <si>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</si>
  <si>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</si>
  <si>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</si>
  <si>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</si>
  <si>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</si>
  <si>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</si>
  <si>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</si>
  <si>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</si>
  <si>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</si>
  <si>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</si>
  <si>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</si>
  <si>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</si>
  <si>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</si>
  <si>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</si>
  <si>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</si>
  <si>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</si>
  <si>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</si>
  <si>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</si>
  <si>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</si>
  <si>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</si>
  <si>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</si>
  <si>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</si>
  <si>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</si>
  <si>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</si>
  <si>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</si>
  <si>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</si>
  <si>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</si>
  <si>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</si>
  <si>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</si>
  <si>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</si>
  <si>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</si>
  <si>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</si>
  <si>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</si>
  <si>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</si>
  <si>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</si>
  <si>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</si>
  <si>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</si>
  <si>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</si>
  <si>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</si>
  <si>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</si>
  <si>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</si>
  <si>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</si>
  <si>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</si>
  <si>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</si>
  <si>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</si>
  <si>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</si>
  <si>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</si>
  <si>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</si>
  <si>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</si>
  <si>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</si>
  <si>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</si>
  <si>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</si>
  <si>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</si>
  <si>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</si>
  <si>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</si>
  <si>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</si>
  <si>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</si>
  <si>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</si>
  <si>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</si>
  <si>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</si>
  <si>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</si>
  <si>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</si>
  <si>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</si>
  <si>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</si>
  <si>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</si>
  <si>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</si>
  <si>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</si>
  <si>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</si>
  <si>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</si>
  <si>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</si>
  <si>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</si>
  <si>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</si>
  <si>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</si>
  <si>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</si>
  <si>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</si>
  <si>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</si>
  <si>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</si>
  <si>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</si>
  <si>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</si>
  <si>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</si>
  <si>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</si>
  <si>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</si>
  <si>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</si>
  <si>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</si>
  <si>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</si>
  <si>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</si>
  <si>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</si>
  <si>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</si>
  <si>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</si>
  <si>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</si>
  <si>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</si>
  <si>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</si>
  <si>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</si>
  <si>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</si>
  <si>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</si>
  <si>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</si>
  <si>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</si>
  <si>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</si>
  <si>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</si>
  <si>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</si>
  <si>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</si>
  <si>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</si>
  <si>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</si>
  <si>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</si>
  <si>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</si>
  <si>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</si>
  <si>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</si>
  <si>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</si>
  <si>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</si>
  <si>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</si>
  <si>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</si>
  <si>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</si>
  <si>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</si>
  <si>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</si>
  <si>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</si>
  <si>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</si>
  <si>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</si>
  <si>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</si>
  <si>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</si>
  <si>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</si>
  <si>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</si>
  <si>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</si>
  <si>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</si>
  <si>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</si>
  <si>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</si>
  <si>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</si>
  <si>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</si>
  <si>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</si>
  <si>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</si>
  <si>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</si>
  <si>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</si>
  <si>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</si>
  <si>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</si>
  <si>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</si>
  <si>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</si>
  <si>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</si>
  <si>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</si>
  <si>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</si>
  <si>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</si>
  <si>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</si>
  <si>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</si>
  <si>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</si>
  <si>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</si>
  <si>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</si>
  <si>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</si>
  <si>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</si>
  <si>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</si>
  <si>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</si>
  <si>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</si>
  <si>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</si>
  <si>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</si>
  <si>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</si>
  <si>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</si>
  <si>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</si>
  <si>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</si>
  <si>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</si>
  <si>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</si>
  <si>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</si>
  <si>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</si>
  <si>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</si>
  <si>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</si>
  <si>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</si>
  <si>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</si>
  <si>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</si>
  <si>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</si>
  <si>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</si>
  <si>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</si>
  <si>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</si>
  <si>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</si>
  <si>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</si>
  <si>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</si>
  <si>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</si>
  <si>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</si>
  <si>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</si>
  <si>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</si>
  <si>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</si>
  <si>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</si>
  <si>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</si>
  <si>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</si>
  <si>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</si>
  <si>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</si>
  <si>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</si>
  <si>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</si>
  <si>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</si>
  <si>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</si>
  <si>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</si>
  <si>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</si>
  <si>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</si>
  <si>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</si>
  <si>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</si>
  <si>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</si>
  <si>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</si>
  <si>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</si>
  <si>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</si>
  <si>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</si>
  <si>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</si>
  <si>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</si>
  <si>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</si>
  <si>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</si>
  <si>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</si>
  <si>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</si>
  <si>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</si>
  <si>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</si>
  <si>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</si>
  <si>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</si>
  <si>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</si>
  <si>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</si>
  <si>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</si>
  <si>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</si>
  <si>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</si>
  <si>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</si>
  <si>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</si>
  <si>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</si>
  <si>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</si>
  <si>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</si>
  <si>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</si>
  <si>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</si>
  <si>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</si>
  <si>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</si>
  <si>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</si>
  <si>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</si>
  <si>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</si>
  <si>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</si>
  <si>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</si>
  <si>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</si>
  <si>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</si>
  <si>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</si>
  <si>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</si>
  <si>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</si>
  <si>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</si>
  <si>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</si>
  <si>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</si>
  <si>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</si>
  <si>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</si>
  <si>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</si>
  <si>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</si>
  <si>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</si>
  <si>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</si>
  <si>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</si>
  <si>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</si>
  <si>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</si>
  <si>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</si>
  <si>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</si>
  <si>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</si>
  <si>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</si>
  <si>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</si>
  <si>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</si>
  <si>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</si>
  <si>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</si>
  <si>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</si>
  <si>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</si>
  <si>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</si>
  <si>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</si>
  <si>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</si>
  <si>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</si>
  <si>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</si>
  <si>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</si>
  <si>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</si>
  <si>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</si>
  <si>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</si>
  <si>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</si>
  <si>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</si>
  <si>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</si>
  <si>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</si>
  <si>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</si>
  <si>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</si>
  <si>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</si>
  <si>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</si>
  <si>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</si>
  <si>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</si>
  <si>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</si>
  <si>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</si>
  <si>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</si>
  <si>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</si>
  <si>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</si>
  <si>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</si>
  <si>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</si>
  <si>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</si>
  <si>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</si>
  <si>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</si>
  <si>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</si>
  <si>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</si>
  <si>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</si>
  <si>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</si>
  <si>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</si>
  <si>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</si>
  <si>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</si>
  <si>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</si>
  <si>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</si>
  <si>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</si>
  <si>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</si>
  <si>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</si>
  <si>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</si>
  <si>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</si>
  <si>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</si>
  <si>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</si>
  <si>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</si>
  <si>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</si>
  <si>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</si>
  <si>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</si>
  <si>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</si>
  <si>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</si>
  <si>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</si>
  <si>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</si>
  <si>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</si>
  <si>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</si>
  <si>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</si>
  <si>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</si>
  <si>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</si>
  <si>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</si>
  <si>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</si>
  <si>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</si>
  <si>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</si>
  <si>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</si>
  <si>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</si>
  <si>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</si>
  <si>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</si>
  <si>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</si>
  <si>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</si>
  <si>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</si>
  <si>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</si>
  <si>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</si>
  <si>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</si>
  <si>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</si>
  <si>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</si>
  <si>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</si>
  <si>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</si>
  <si>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</si>
  <si>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</si>
  <si>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</si>
  <si>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</si>
  <si>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</si>
  <si>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</si>
  <si>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</si>
  <si>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</si>
  <si>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</si>
  <si>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</si>
  <si>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</si>
  <si>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</si>
  <si>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</si>
  <si>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</si>
  <si>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</si>
  <si>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</si>
  <si>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</si>
  <si>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</si>
  <si>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</si>
  <si>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</si>
  <si>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</si>
  <si>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</si>
  <si>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</si>
  <si>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</si>
  <si>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</si>
  <si>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</si>
  <si>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</si>
  <si>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</si>
  <si>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</si>
  <si>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</si>
  <si>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</si>
  <si>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</si>
  <si>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</si>
  <si>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</si>
  <si>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</si>
  <si>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</si>
  <si>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</si>
  <si>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</si>
  <si>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</si>
  <si>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</si>
  <si>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</si>
  <si>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</si>
  <si>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</si>
  <si>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</si>
  <si>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</si>
  <si>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</si>
  <si>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</si>
  <si>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</si>
  <si>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</si>
  <si>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</si>
  <si>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</si>
  <si>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</si>
  <si>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</si>
  <si>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</si>
  <si>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</si>
  <si>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</si>
  <si>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</si>
  <si>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</si>
  <si>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</si>
  <si>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</si>
  <si>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</si>
  <si>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</si>
  <si>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</si>
  <si>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</si>
  <si>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</si>
  <si>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</si>
  <si>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</si>
  <si>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</si>
  <si>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</si>
  <si>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</si>
  <si>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</si>
  <si>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</si>
  <si>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</si>
  <si>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</si>
  <si>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</si>
  <si>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</si>
  <si>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</si>
  <si>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</si>
  <si>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</si>
  <si>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</si>
  <si>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</si>
  <si>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</si>
  <si>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</si>
  <si>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</si>
  <si>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</si>
  <si>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</si>
  <si>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</si>
  <si>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</si>
  <si>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</si>
  <si>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</si>
  <si>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</si>
  <si>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</si>
  <si>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</si>
  <si>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</si>
  <si>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</si>
  <si>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</si>
  <si>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</si>
  <si>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</si>
  <si>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</si>
  <si>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</si>
  <si>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</si>
  <si>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</si>
  <si>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</si>
  <si>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</si>
  <si>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</si>
  <si>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</si>
  <si>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</si>
  <si>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</si>
  <si>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</si>
  <si>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</si>
  <si>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</si>
  <si>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</si>
  <si>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</si>
  <si>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</si>
  <si>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</si>
  <si>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</si>
  <si>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</si>
  <si>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</si>
  <si>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</si>
  <si>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</si>
  <si>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</si>
  <si>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</si>
  <si>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</si>
  <si>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</si>
  <si>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</si>
  <si>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</si>
  <si>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</si>
  <si>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</si>
  <si>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</si>
  <si>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</si>
  <si>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</si>
  <si>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</si>
  <si>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</si>
  <si>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</si>
  <si>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</si>
  <si>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</si>
  <si>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</si>
  <si>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</si>
  <si>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</si>
  <si>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</si>
  <si>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</si>
  <si>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</si>
  <si>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</si>
  <si>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</si>
  <si>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</si>
  <si>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</si>
  <si>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</si>
  <si>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</si>
  <si>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</si>
  <si>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</si>
  <si>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</si>
  <si>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</si>
  <si>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</si>
  <si>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</si>
  <si>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</si>
  <si>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</si>
  <si>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</si>
  <si>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</si>
  <si>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</si>
  <si>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</si>
  <si>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</si>
  <si>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</si>
  <si>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</si>
  <si>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</si>
  <si>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</si>
  <si>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</si>
  <si>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</si>
  <si>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</si>
  <si>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</si>
  <si>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</si>
  <si>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</si>
  <si>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</si>
  <si>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</si>
  <si>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</si>
  <si>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</si>
  <si>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</si>
  <si>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</si>
  <si>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</si>
  <si>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</si>
  <si>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</si>
  <si>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</si>
  <si>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</si>
  <si>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</si>
  <si>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</si>
  <si>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</si>
  <si>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</si>
  <si>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</si>
  <si>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</si>
  <si>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</si>
  <si>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</si>
  <si>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</si>
  <si>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</si>
  <si>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</si>
  <si>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</si>
  <si>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</si>
  <si>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</si>
  <si>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</si>
  <si>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</si>
  <si>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</si>
  <si>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</si>
  <si>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</si>
  <si>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</si>
  <si>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</si>
  <si>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</si>
  <si>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</si>
  <si>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</si>
  <si>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</si>
  <si>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</si>
  <si>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</si>
  <si>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</si>
  <si>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</si>
  <si>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</si>
  <si>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</si>
  <si>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</si>
  <si>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</si>
  <si>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</si>
  <si>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</si>
  <si>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</si>
  <si>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</si>
  <si>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</si>
  <si>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</si>
  <si>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</si>
  <si>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</si>
  <si>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</si>
  <si>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</si>
  <si>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</si>
  <si>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</si>
  <si>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</si>
  <si>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</si>
  <si>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</si>
  <si>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</si>
  <si>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</si>
  <si>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</si>
  <si>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</si>
  <si>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</si>
  <si>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</si>
  <si>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</si>
  <si>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</si>
  <si>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</si>
  <si>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</si>
  <si>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</si>
  <si>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</si>
  <si>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</si>
  <si>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</si>
  <si>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</si>
  <si>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</si>
  <si>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</si>
  <si>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</si>
  <si>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</si>
  <si>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</si>
  <si>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</si>
  <si>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</si>
  <si>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</si>
  <si>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</si>
  <si>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</si>
  <si>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</si>
  <si>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</si>
  <si>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</si>
  <si>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</si>
  <si>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</si>
  <si>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</si>
  <si>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</si>
  <si>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</si>
  <si>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</si>
  <si>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</si>
  <si>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</si>
  <si>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</si>
  <si>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</si>
  <si>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</si>
  <si>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</si>
  <si>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</si>
  <si>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</si>
  <si>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</si>
  <si>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</si>
  <si>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</si>
  <si>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</si>
  <si>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</si>
  <si>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</si>
  <si>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</si>
  <si>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</si>
  <si>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</si>
  <si>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</si>
  <si>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</si>
  <si>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</si>
  <si>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</si>
  <si>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</si>
  <si>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</si>
  <si>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</si>
  <si>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</si>
  <si>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</si>
  <si>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</si>
  <si>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</si>
  <si>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</si>
  <si>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</si>
  <si>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</si>
  <si>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</si>
  <si>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</si>
  <si>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</si>
  <si>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</si>
  <si>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</si>
  <si>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</si>
  <si>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</si>
  <si>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</si>
  <si>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</si>
  <si>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</si>
  <si>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</si>
  <si>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</si>
  <si>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</si>
  <si>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</si>
  <si>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</si>
  <si>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</si>
  <si>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</si>
  <si>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</si>
  <si>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</si>
  <si>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</si>
  <si>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</si>
  <si>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</si>
  <si>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</si>
  <si>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</si>
  <si>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</si>
  <si>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</si>
  <si>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</si>
  <si>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</si>
  <si>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</si>
  <si>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</si>
  <si>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</si>
  <si>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</si>
  <si>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</si>
  <si>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</si>
  <si>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</si>
  <si>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</si>
  <si>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</si>
  <si>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</si>
  <si>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</si>
  <si>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</si>
  <si>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</si>
  <si>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</si>
  <si>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</si>
  <si>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</si>
  <si>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</si>
  <si>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</si>
  <si>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</si>
  <si>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</si>
  <si>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</si>
  <si>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</si>
  <si>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</si>
  <si>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</si>
  <si>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</si>
  <si>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</si>
  <si>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</si>
  <si>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</si>
  <si>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</si>
  <si>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</si>
  <si>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</si>
  <si>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</si>
  <si>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</si>
  <si>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</si>
  <si>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</si>
  <si>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</si>
  <si>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</si>
  <si>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</si>
  <si>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</si>
  <si>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</si>
  <si>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</si>
  <si>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</si>
  <si>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</si>
  <si>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</si>
  <si>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</si>
  <si>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</si>
  <si>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</si>
  <si>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</si>
  <si>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</si>
  <si>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</si>
  <si>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</si>
  <si>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</si>
  <si>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</si>
  <si>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</si>
  <si>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</si>
  <si>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</si>
  <si>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</si>
  <si>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</si>
  <si>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</si>
  <si>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</si>
  <si>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</si>
  <si>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</si>
  <si>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</si>
  <si>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</si>
  <si>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</si>
  <si>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</si>
  <si>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</si>
  <si>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</si>
  <si>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</si>
  <si>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</si>
  <si>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</si>
  <si>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</si>
  <si>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</si>
  <si>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</si>
  <si>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</si>
  <si>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</si>
  <si>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</si>
  <si>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</si>
  <si>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</si>
  <si>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</si>
  <si>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</si>
  <si>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</si>
  <si>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</si>
  <si>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</si>
  <si>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</si>
  <si>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</si>
  <si>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</si>
  <si>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</si>
  <si>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</si>
  <si>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</si>
  <si>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</si>
  <si>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</si>
  <si>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</si>
  <si>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</si>
  <si>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</si>
  <si>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</si>
  <si>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</si>
  <si>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</si>
  <si>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</si>
  <si>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</si>
  <si>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</si>
  <si>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</si>
  <si>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</si>
  <si>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</si>
  <si>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</si>
  <si>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</si>
  <si>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</si>
  <si>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</si>
  <si>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</si>
  <si>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</si>
  <si>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</si>
  <si>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</si>
  <si>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</si>
  <si>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</si>
  <si>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</si>
  <si>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</si>
  <si>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</si>
  <si>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</si>
  <si>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</si>
  <si>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</si>
  <si>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</si>
  <si>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</si>
  <si>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</si>
  <si>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</si>
  <si>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</si>
  <si>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</si>
  <si>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</si>
  <si>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</si>
  <si>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</si>
  <si>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</si>
  <si>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</si>
  <si>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</si>
  <si>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</si>
  <si>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</si>
  <si>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</si>
  <si>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</si>
  <si>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</si>
  <si>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</si>
  <si>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</si>
  <si>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</si>
  <si>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</si>
  <si>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</si>
  <si>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</si>
  <si>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</si>
  <si>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</si>
  <si>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</si>
  <si>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</si>
  <si>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</si>
  <si>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</si>
  <si>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</si>
  <si>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</si>
  <si>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</si>
  <si>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</si>
  <si>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</si>
  <si>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</si>
  <si>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</si>
  <si>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</si>
  <si>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</si>
  <si>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</si>
  <si>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</si>
  <si>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</si>
  <si>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</si>
  <si>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</si>
  <si>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</si>
  <si>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</si>
  <si>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</si>
  <si>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</si>
  <si>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</si>
  <si>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</si>
  <si>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</si>
  <si>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</si>
  <si>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</si>
  <si>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</si>
  <si>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</si>
  <si>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</si>
  <si>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</si>
  <si>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</si>
  <si>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</si>
  <si>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</si>
  <si>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</si>
  <si>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</si>
  <si>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</si>
  <si>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</si>
  <si>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</si>
  <si>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</si>
  <si>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</si>
  <si>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</si>
  <si>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</si>
  <si>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</si>
  <si>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</si>
  <si>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</si>
  <si>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</si>
  <si>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</si>
  <si>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</si>
  <si>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</si>
  <si>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</si>
  <si>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</si>
  <si>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</si>
  <si>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</si>
  <si>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</si>
  <si>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</si>
  <si>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</si>
  <si>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</si>
  <si>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</si>
  <si>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</si>
  <si>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</si>
  <si>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</si>
  <si>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</si>
  <si>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</si>
  <si>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</si>
  <si>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</si>
  <si>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</si>
  <si>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</si>
  <si>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</si>
  <si>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</si>
  <si>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</si>
  <si>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</si>
  <si>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</si>
  <si>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</si>
  <si>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</si>
  <si>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</si>
  <si>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</si>
  <si>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</si>
  <si>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</si>
  <si>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</si>
  <si>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</si>
  <si>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</si>
  <si>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</si>
  <si>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</si>
  <si>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</si>
  <si>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</si>
  <si>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</si>
  <si>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</si>
  <si>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</si>
  <si>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</si>
  <si>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</si>
  <si>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</si>
  <si>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</si>
  <si>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</si>
  <si>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</si>
  <si>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</si>
  <si>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</si>
  <si>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</si>
  <si>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</si>
  <si>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</si>
  <si>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</si>
  <si>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</si>
  <si>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</si>
  <si>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</si>
  <si>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</si>
  <si>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</si>
  <si>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</si>
  <si>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</si>
  <si>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</si>
  <si>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</si>
  <si>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</si>
  <si>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</si>
  <si>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</si>
  <si>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</si>
  <si>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</si>
  <si>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</si>
  <si>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</si>
  <si>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</si>
  <si>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</si>
  <si>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</si>
  <si>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</si>
  <si>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</si>
  <si>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</si>
  <si>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</si>
  <si>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</si>
  <si>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</si>
  <si>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</si>
  <si>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</si>
  <si>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</si>
  <si>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</si>
  <si>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</si>
  <si>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</si>
  <si>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</si>
  <si>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</si>
  <si>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</si>
  <si>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</si>
  <si>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</si>
  <si>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</si>
  <si>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</si>
  <si>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</si>
  <si>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</si>
  <si>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</si>
  <si>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</si>
  <si>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</si>
  <si>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</si>
  <si>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</si>
  <si>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</si>
  <si>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</si>
  <si>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</si>
  <si>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</si>
  <si>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</si>
  <si>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</si>
  <si>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</si>
  <si>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</si>
  <si>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</si>
  <si>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</si>
  <si>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</si>
  <si>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</si>
  <si>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</si>
  <si>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</si>
  <si>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</si>
  <si>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</si>
  <si>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</si>
  <si>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</si>
  <si>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</si>
  <si>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</si>
  <si>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</si>
  <si>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</si>
  <si>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</si>
  <si>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</si>
  <si>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</si>
  <si>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</si>
  <si>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</si>
  <si>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</si>
  <si>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</si>
  <si>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</si>
  <si>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</si>
  <si>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</si>
  <si>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</si>
  <si>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</si>
  <si>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</si>
  <si>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</si>
  <si>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</si>
  <si>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</si>
  <si>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</si>
  <si>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</si>
  <si>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</si>
  <si>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</si>
  <si>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</si>
  <si>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</si>
  <si>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</si>
  <si>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</si>
  <si>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</si>
  <si>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</si>
  <si>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</si>
  <si>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</si>
  <si>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</si>
  <si>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</si>
  <si>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</si>
  <si>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</si>
  <si>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</si>
  <si>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</si>
  <si>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</si>
  <si>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</si>
  <si>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</si>
  <si>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</si>
  <si>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</si>
  <si>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</si>
  <si>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</si>
  <si>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</si>
  <si>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</si>
  <si>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</si>
  <si>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</si>
  <si>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</si>
  <si>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</si>
  <si>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</si>
  <si>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</si>
  <si>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</si>
  <si>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</si>
  <si>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</si>
  <si>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</si>
  <si>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</si>
  <si>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</si>
  <si>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</si>
  <si>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</si>
  <si>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</si>
  <si>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</si>
  <si>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</si>
  <si>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</si>
  <si>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</si>
  <si>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</si>
  <si>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</si>
  <si>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</si>
  <si>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</si>
  <si>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</si>
  <si>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</si>
  <si>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</si>
  <si>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</si>
  <si>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</si>
  <si>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</si>
  <si>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</si>
  <si>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</si>
  <si>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</si>
  <si>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</si>
  <si>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</si>
  <si>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</si>
  <si>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</si>
  <si>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</si>
  <si>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</si>
  <si>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</si>
  <si>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</si>
  <si>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</si>
  <si>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</si>
  <si>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</si>
  <si>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</si>
  <si>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</si>
  <si>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</si>
  <si>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</si>
  <si>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</si>
  <si>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</si>
  <si>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</si>
  <si>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</si>
  <si>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</si>
  <si>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</si>
  <si>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</si>
  <si>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</si>
  <si>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</si>
  <si>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</si>
  <si>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</si>
  <si>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</si>
  <si>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</si>
  <si>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</si>
  <si>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</si>
  <si>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</si>
  <si>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</si>
  <si>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</si>
  <si>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</si>
  <si>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</si>
  <si>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</si>
  <si>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</si>
  <si>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</si>
  <si>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</si>
  <si>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</si>
  <si>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</si>
  <si>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</si>
  <si>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</si>
  <si>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</si>
  <si>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</si>
  <si>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</si>
  <si>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</si>
  <si>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</si>
  <si>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</si>
  <si>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</si>
  <si>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</si>
  <si>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</si>
  <si>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</si>
  <si>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</si>
  <si>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</si>
  <si>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</si>
  <si>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</si>
  <si>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</si>
  <si>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</si>
  <si>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</si>
  <si>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</si>
  <si>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</si>
  <si>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</si>
  <si>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</si>
  <si>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</si>
  <si>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</si>
  <si>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</si>
  <si>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</si>
  <si>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</si>
  <si>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</si>
  <si>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</si>
  <si>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</si>
  <si>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</si>
  <si>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</si>
  <si>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</si>
  <si>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</si>
  <si>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</si>
  <si>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</si>
  <si>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</si>
  <si>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</si>
  <si>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</si>
  <si>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</si>
  <si>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</si>
  <si>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</si>
  <si>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</si>
  <si>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</si>
  <si>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</si>
  <si>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</si>
  <si>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</si>
  <si>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</si>
  <si>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</si>
  <si>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</si>
  <si>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</si>
  <si>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</si>
  <si>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</si>
  <si>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</si>
  <si>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</si>
  <si>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</si>
  <si>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</si>
  <si>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</si>
  <si>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</si>
  <si>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</si>
  <si>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</si>
  <si>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</si>
  <si>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</si>
  <si>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</si>
  <si>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</si>
  <si>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</si>
  <si>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</si>
  <si>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</si>
  <si>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</si>
  <si>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</si>
  <si>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</si>
  <si>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</si>
  <si>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</si>
  <si>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</si>
  <si>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</si>
  <si>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</si>
  <si>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</si>
  <si>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</si>
  <si>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</si>
  <si>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</si>
  <si>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</si>
  <si>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</si>
  <si>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</si>
  <si>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</si>
  <si>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</si>
  <si>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</si>
  <si>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</si>
  <si>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</si>
  <si>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</si>
  <si>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</si>
  <si>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</si>
  <si>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</si>
  <si>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</si>
  <si>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</si>
  <si>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</si>
  <si>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</si>
  <si>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</si>
  <si>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</si>
  <si>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</si>
  <si>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</si>
  <si>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</si>
  <si>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</si>
  <si>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</si>
  <si>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</si>
  <si>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</si>
  <si>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</si>
  <si>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</si>
  <si>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</si>
  <si>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</si>
  <si>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</si>
  <si>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</si>
  <si>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</si>
  <si>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</si>
  <si>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</si>
  <si>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</si>
  <si>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</si>
  <si>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</si>
  <si>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</si>
  <si>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</si>
  <si>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</si>
  <si>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</si>
  <si>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</si>
  <si>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</si>
  <si>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</si>
  <si>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</si>
  <si>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</si>
  <si>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</si>
  <si>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</si>
  <si>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</si>
  <si>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</si>
  <si>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</si>
  <si>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</si>
  <si>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</si>
  <si>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</si>
  <si>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</si>
  <si>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</si>
  <si>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</si>
  <si>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</si>
  <si>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</si>
  <si>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</si>
  <si>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</si>
  <si>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</si>
  <si>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</si>
  <si>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</si>
  <si>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</si>
  <si>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</si>
  <si>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</si>
  <si>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</si>
  <si>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</si>
  <si>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</si>
  <si>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</si>
  <si>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</si>
  <si>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</si>
  <si>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</si>
  <si>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</si>
  <si>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</si>
  <si>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</si>
  <si>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</si>
  <si>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</si>
  <si>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</si>
  <si>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</si>
  <si>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</si>
  <si>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</si>
  <si>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</si>
  <si>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</si>
  <si>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</si>
  <si>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</si>
  <si>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</si>
  <si>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</si>
  <si>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</si>
  <si>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</si>
  <si>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</si>
  <si>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</si>
  <si>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</si>
  <si>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</si>
  <si>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</si>
  <si>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</si>
  <si>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</si>
  <si>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</si>
  <si>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</si>
  <si>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</si>
  <si>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</si>
  <si>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</si>
  <si>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</si>
  <si>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</si>
  <si>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</si>
  <si>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</si>
  <si>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</si>
  <si>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</si>
  <si>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</si>
  <si>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</si>
  <si>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</si>
  <si>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</si>
  <si>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</si>
  <si>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</si>
  <si>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</si>
  <si>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</si>
  <si>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</si>
  <si>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</si>
  <si>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</si>
  <si>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</si>
  <si>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</si>
  <si>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</si>
  <si>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</si>
  <si>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</si>
  <si>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</si>
  <si>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</si>
  <si>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</si>
  <si>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</si>
  <si>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</si>
  <si>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</si>
  <si>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</si>
  <si>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</si>
  <si>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</si>
  <si>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</si>
  <si>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</si>
  <si>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</si>
  <si>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</si>
  <si>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</si>
  <si>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</si>
  <si>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</si>
  <si>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</si>
  <si>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</si>
  <si>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</si>
  <si>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</si>
  <si>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</si>
  <si>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</si>
  <si>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</si>
  <si>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</si>
  <si>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</si>
  <si>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</si>
  <si>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</si>
  <si>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</si>
  <si>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</si>
  <si>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</si>
  <si>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</si>
  <si>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</si>
  <si>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</si>
  <si>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</si>
  <si>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</si>
  <si>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</si>
  <si>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</si>
  <si>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</si>
  <si>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</si>
  <si>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</si>
  <si>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</si>
  <si>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</si>
  <si>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</si>
  <si>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</si>
  <si>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</si>
  <si>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</si>
  <si>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</si>
  <si>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</si>
  <si>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</si>
  <si>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</si>
  <si>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</si>
  <si>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</si>
  <si>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</si>
  <si>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</si>
  <si>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</si>
  <si>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</si>
  <si>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</si>
  <si>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</si>
  <si>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</si>
  <si>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</si>
  <si>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</si>
  <si>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</si>
  <si>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</si>
  <si>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</si>
  <si>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</si>
  <si>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</si>
  <si>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</si>
  <si>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</si>
  <si>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</si>
  <si>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</si>
  <si>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</si>
  <si>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</si>
  <si>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</si>
  <si>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</si>
  <si>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</si>
  <si>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</si>
  <si>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</si>
  <si>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</si>
  <si>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</si>
  <si>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</si>
  <si>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</si>
  <si>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</si>
  <si>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</si>
  <si>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</si>
  <si>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</si>
  <si>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</si>
  <si>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</si>
  <si>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</si>
  <si>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</si>
  <si>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</si>
  <si>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</si>
  <si>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</si>
  <si>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</si>
  <si>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</si>
  <si>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</si>
  <si>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</si>
  <si>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</si>
  <si>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</si>
  <si>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</si>
  <si>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</si>
  <si>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</si>
  <si>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</si>
  <si>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</si>
  <si>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</si>
  <si>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</si>
  <si>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</si>
  <si>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</si>
  <si>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</si>
  <si>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</si>
  <si>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</si>
  <si>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</si>
  <si>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</si>
  <si>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</si>
  <si>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</si>
  <si>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</si>
  <si>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</si>
  <si>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</si>
  <si>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</si>
  <si>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</si>
  <si>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</si>
  <si>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</si>
  <si>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</si>
  <si>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</si>
  <si>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</si>
  <si>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</si>
  <si>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</si>
  <si>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</si>
  <si>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</si>
  <si>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</si>
  <si>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</si>
  <si>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</si>
  <si>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</si>
  <si>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</si>
  <si>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</si>
  <si>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</si>
  <si>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</si>
  <si>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</si>
  <si>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</si>
  <si>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</si>
  <si>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</si>
  <si>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</si>
  <si>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</si>
  <si>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</si>
  <si>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</si>
  <si>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</si>
  <si>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</si>
  <si>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</si>
  <si>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</si>
  <si>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</si>
  <si>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</si>
  <si>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</si>
  <si>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</si>
  <si>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</si>
  <si>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</si>
  <si>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</si>
  <si>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</si>
  <si>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</si>
  <si>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</si>
  <si>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</si>
  <si>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</si>
  <si>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</si>
  <si>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</si>
  <si>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</si>
  <si>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</si>
  <si>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</si>
  <si>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</si>
  <si>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</si>
  <si>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</si>
  <si>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</si>
  <si>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</si>
  <si>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</si>
  <si>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</si>
  <si>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</si>
  <si>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</si>
  <si>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</si>
  <si>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</si>
  <si>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</si>
  <si>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</si>
  <si>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</si>
  <si>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</si>
  <si>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</si>
  <si>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</si>
  <si>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</si>
  <si>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</si>
  <si>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</si>
  <si>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</si>
  <si>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</si>
  <si>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</si>
  <si>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</si>
  <si>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</si>
  <si>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</si>
  <si>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</si>
  <si>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</si>
  <si>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</si>
  <si>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</si>
  <si>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</si>
  <si>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</si>
  <si>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</si>
  <si>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</si>
  <si>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</si>
  <si>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</si>
  <si>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</si>
  <si>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</si>
  <si>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</si>
  <si>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</si>
  <si>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</si>
  <si>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</si>
  <si>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</si>
  <si>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</si>
  <si>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</si>
  <si>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</si>
  <si>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</si>
  <si>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</si>
  <si>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</si>
  <si>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</si>
  <si>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</si>
  <si>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</si>
  <si>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</si>
  <si>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</si>
  <si>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</si>
  <si>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</si>
  <si>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</si>
  <si>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</si>
  <si>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</si>
  <si>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</si>
  <si>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</si>
  <si>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</si>
  <si>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</si>
  <si>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</si>
  <si>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</si>
  <si>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</si>
  <si>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</si>
  <si>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</si>
  <si>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</si>
  <si>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</si>
  <si>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</si>
  <si>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</si>
  <si>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</si>
  <si>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</si>
  <si>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</si>
  <si>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</si>
  <si>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</si>
  <si>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</si>
  <si>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</si>
  <si>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</si>
  <si>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</si>
  <si>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</si>
  <si>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</si>
  <si>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</si>
  <si>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</si>
  <si>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</si>
  <si>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</si>
  <si>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</si>
  <si>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</si>
  <si>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</si>
  <si>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</si>
  <si>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</si>
  <si>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</si>
  <si>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</si>
  <si>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</si>
  <si>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</si>
  <si>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</si>
  <si>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</si>
  <si>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</si>
  <si>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</si>
  <si>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</si>
  <si>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</si>
  <si>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</si>
  <si>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</si>
  <si>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</si>
  <si>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</si>
  <si>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</si>
  <si>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</si>
  <si>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</si>
  <si>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</si>
  <si>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</si>
  <si>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</si>
  <si>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</si>
  <si>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</si>
  <si>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</si>
  <si>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</si>
  <si>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</si>
  <si>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</si>
  <si>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</si>
  <si>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</si>
  <si>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</si>
  <si>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</si>
  <si>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</si>
  <si>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</si>
  <si>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</si>
  <si>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</si>
  <si>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</si>
  <si>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</si>
  <si>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</si>
  <si>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</si>
  <si>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</si>
  <si>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</si>
  <si>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</si>
  <si>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</si>
  <si>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</si>
  <si>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</si>
  <si>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</si>
  <si>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</si>
  <si>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</si>
  <si>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</si>
  <si>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</si>
  <si>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</si>
  <si>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</si>
  <si>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</si>
  <si>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</si>
  <si>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</si>
  <si>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</si>
  <si>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</si>
  <si>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</si>
  <si>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</si>
  <si>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</si>
  <si>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</si>
  <si>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</si>
  <si>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</si>
  <si>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</si>
  <si>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</si>
  <si>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</si>
  <si>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</si>
  <si>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</si>
  <si>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</si>
  <si>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</si>
  <si>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</si>
  <si>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</si>
  <si>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</si>
  <si>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</si>
  <si>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</si>
  <si>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</si>
  <si>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</si>
  <si>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</si>
  <si>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</si>
  <si>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</si>
  <si>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</si>
  <si>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</si>
  <si>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</si>
  <si>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</si>
  <si>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</si>
  <si>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</si>
  <si>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</si>
  <si>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</si>
  <si>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</si>
  <si>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</si>
  <si>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</si>
  <si>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</si>
  <si>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</si>
  <si>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</si>
  <si>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</si>
  <si>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</si>
  <si>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</si>
  <si>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</si>
  <si>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</si>
  <si>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</si>
  <si>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</si>
  <si>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</si>
  <si>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</si>
  <si>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</si>
  <si>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</si>
  <si>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</si>
  <si>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</si>
  <si>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</si>
  <si>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</si>
  <si>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</si>
  <si>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</si>
  <si>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</si>
  <si>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</si>
  <si>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</si>
  <si>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</si>
  <si>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</si>
  <si>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</si>
  <si>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</si>
  <si>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</si>
  <si>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</si>
  <si>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</si>
  <si>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</si>
  <si>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</si>
  <si>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</si>
  <si>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</si>
  <si>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</si>
  <si>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</si>
  <si>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</si>
  <si>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</si>
  <si>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</si>
  <si>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</si>
  <si>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</si>
  <si>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</si>
  <si>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</si>
  <si>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</si>
  <si>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</si>
  <si>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</si>
  <si>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</si>
  <si>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</si>
  <si>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</si>
  <si>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</si>
  <si>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</si>
  <si>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</si>
  <si>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</si>
  <si>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</si>
  <si>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</si>
  <si>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</si>
  <si>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</si>
  <si>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</si>
  <si>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</si>
  <si>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</si>
  <si>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</si>
  <si>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</si>
  <si>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</si>
  <si>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</si>
  <si>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</si>
  <si>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</si>
  <si>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</si>
  <si>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</si>
  <si>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</si>
  <si>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</si>
  <si>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</si>
  <si>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</si>
  <si>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</si>
  <si>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</si>
  <si>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</si>
  <si>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</si>
  <si>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</si>
  <si>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</si>
  <si>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</si>
  <si>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</si>
  <si>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</si>
  <si>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</si>
  <si>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</si>
  <si>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</si>
  <si>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</si>
  <si>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</si>
  <si>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</si>
  <si>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</si>
  <si>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</si>
  <si>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</si>
  <si>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</si>
  <si>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</si>
  <si>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</si>
  <si>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</si>
  <si>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</si>
  <si>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</si>
  <si>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</si>
  <si>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</si>
  <si>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</si>
  <si>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</si>
  <si>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</si>
  <si>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</si>
  <si>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</si>
  <si>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</si>
  <si>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</si>
  <si>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</si>
  <si>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</si>
  <si>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</si>
  <si>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</si>
  <si>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</si>
  <si>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</si>
  <si>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</si>
  <si>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</si>
  <si>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</si>
  <si>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</si>
  <si>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</si>
  <si>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</si>
  <si>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</si>
  <si>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</si>
  <si>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</si>
  <si>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</si>
  <si>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</si>
  <si>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</si>
  <si>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</si>
  <si>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</si>
  <si>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</si>
  <si>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</si>
  <si>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</si>
  <si>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</si>
  <si>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</si>
  <si>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</si>
  <si>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</si>
  <si>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</si>
  <si>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</si>
  <si>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</si>
  <si>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</si>
  <si>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</si>
  <si>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</si>
  <si>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</si>
  <si>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</si>
  <si>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</si>
  <si>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</si>
  <si>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</si>
  <si>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</si>
  <si>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</si>
  <si>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</si>
  <si>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</si>
  <si>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</si>
  <si>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</si>
  <si>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</si>
  <si>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</si>
  <si>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</si>
  <si>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</si>
  <si>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</si>
  <si>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</si>
  <si>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</si>
  <si>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</si>
  <si>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</si>
  <si>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</si>
  <si>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</si>
  <si>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</si>
  <si>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</si>
  <si>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</si>
  <si>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</si>
  <si>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</si>
  <si>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</si>
  <si>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</si>
  <si>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</si>
  <si>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</si>
  <si>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</si>
  <si>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</si>
  <si>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</si>
  <si>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</si>
  <si>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</si>
  <si>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</si>
  <si>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</si>
  <si>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</si>
  <si>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</si>
  <si>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</si>
  <si>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</si>
  <si>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</si>
  <si>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</si>
  <si>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</si>
  <si>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</si>
  <si>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</si>
  <si>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</si>
  <si>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</si>
  <si>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</si>
  <si>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</si>
  <si>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</si>
  <si>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</si>
  <si>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</si>
  <si>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</si>
  <si>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</si>
  <si>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</si>
  <si>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</si>
  <si>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</si>
  <si>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</si>
  <si>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</si>
  <si>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</si>
  <si>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</si>
  <si>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</si>
  <si>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</si>
  <si>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</si>
  <si>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</si>
  <si>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</si>
  <si>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</si>
  <si>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</si>
  <si>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</si>
  <si>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</si>
  <si>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</si>
  <si>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</si>
  <si>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</si>
  <si>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</si>
  <si>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</si>
  <si>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</si>
  <si>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</si>
  <si>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</si>
  <si>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</si>
  <si>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</si>
  <si>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</si>
  <si>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</si>
  <si>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</si>
  <si>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</si>
  <si>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</si>
  <si>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</si>
  <si>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</si>
  <si>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</si>
  <si>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</si>
  <si>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</si>
  <si>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</si>
  <si>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</si>
  <si>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</si>
  <si>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</si>
  <si>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</si>
  <si>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</si>
  <si>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</si>
  <si>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</si>
  <si>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</si>
  <si>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</si>
  <si>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</si>
  <si>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</si>
  <si>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</si>
  <si>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</si>
  <si>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</si>
  <si>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</si>
  <si>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</si>
  <si>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</si>
  <si>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</si>
  <si>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</si>
  <si>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</si>
  <si>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</si>
  <si>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</si>
  <si>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</si>
  <si>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</si>
  <si>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</si>
  <si>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</si>
  <si>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</si>
  <si>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</si>
  <si>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</si>
  <si>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</si>
  <si>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</si>
  <si>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</si>
  <si>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</si>
  <si>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</si>
  <si>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</si>
  <si>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</si>
  <si>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</si>
  <si>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</si>
  <si>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</si>
  <si>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</si>
  <si>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</si>
  <si>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</si>
  <si>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</si>
  <si>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</si>
  <si>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</si>
  <si>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</si>
  <si>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</si>
  <si>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</si>
  <si>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</si>
  <si>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</si>
  <si>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</si>
  <si>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</si>
  <si>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</si>
  <si>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</si>
  <si>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</si>
  <si>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</si>
  <si>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</si>
  <si>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</si>
  <si>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</si>
  <si>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</si>
  <si>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</si>
  <si>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</si>
  <si>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</si>
  <si>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</si>
  <si>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</si>
  <si>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</si>
  <si>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</si>
  <si>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</si>
  <si>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</si>
  <si>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</si>
  <si>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</si>
  <si>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</si>
  <si>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</si>
  <si>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</si>
  <si>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</si>
  <si>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</si>
  <si>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</si>
  <si>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</si>
  <si>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</si>
  <si>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</si>
  <si>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</si>
  <si>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</si>
  <si>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</si>
  <si>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</si>
  <si>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</si>
  <si>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</si>
  <si>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</si>
  <si>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</si>
  <si>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</si>
  <si>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</si>
  <si>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</si>
  <si>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</si>
  <si>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</si>
  <si>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</si>
  <si>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</si>
  <si>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</si>
  <si>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</si>
  <si>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</si>
  <si>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</si>
  <si>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</si>
  <si>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</si>
  <si>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</si>
  <si>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</si>
  <si>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</si>
  <si>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</si>
  <si>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</si>
  <si>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</si>
  <si>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</si>
  <si>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</si>
  <si>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</si>
  <si>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</si>
  <si>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</si>
  <si>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</si>
  <si>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</si>
  <si>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</si>
  <si>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</si>
  <si>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</si>
  <si>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</si>
  <si>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</si>
  <si>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</si>
  <si>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</si>
  <si>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</si>
  <si>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</si>
  <si>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</si>
  <si>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</si>
  <si>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</si>
  <si>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</si>
  <si>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</si>
  <si>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</si>
  <si>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</si>
  <si>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</si>
  <si>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</si>
  <si>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</si>
  <si>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</si>
  <si>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</si>
  <si>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</si>
  <si>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</si>
  <si>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</si>
  <si>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</si>
  <si>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</si>
  <si>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</si>
  <si>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</si>
  <si>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</si>
  <si>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</si>
  <si>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</si>
  <si>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</si>
  <si>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</si>
  <si>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</si>
  <si>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</si>
  <si>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</si>
  <si>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</si>
  <si>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</si>
  <si>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</si>
  <si>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</si>
  <si>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</si>
  <si>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</si>
  <si>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</si>
  <si>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</si>
  <si>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</si>
  <si>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</si>
  <si>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</si>
  <si>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</si>
  <si>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</si>
  <si>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</si>
  <si>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</si>
  <si>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</si>
  <si>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</si>
  <si>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</si>
  <si>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</si>
  <si>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</si>
  <si>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</si>
  <si>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</si>
  <si>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</si>
  <si>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</si>
  <si>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</si>
  <si>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</si>
  <si>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</si>
  <si>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</si>
  <si>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</si>
  <si>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</si>
  <si>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</si>
  <si>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</si>
  <si>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</si>
  <si>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</si>
  <si>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</si>
  <si>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</si>
  <si>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</si>
  <si>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</si>
  <si>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</si>
  <si>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</si>
  <si>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</si>
  <si>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</si>
  <si>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</si>
  <si>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</si>
  <si>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</si>
  <si>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</si>
  <si>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</si>
  <si>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</si>
  <si>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</si>
  <si>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</si>
  <si>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</si>
  <si>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</si>
  <si>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</si>
  <si>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</si>
  <si>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</si>
  <si>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</si>
  <si>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</si>
  <si>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</si>
  <si>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</si>
  <si>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</si>
  <si>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</si>
  <si>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</si>
  <si>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</si>
  <si>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</si>
  <si>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</si>
  <si>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</si>
  <si>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</si>
  <si>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</si>
  <si>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</si>
  <si>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</si>
  <si>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</si>
  <si>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</si>
  <si>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</si>
  <si>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</si>
  <si>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</si>
  <si>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</si>
  <si>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</si>
  <si>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</si>
  <si>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</si>
  <si>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</si>
  <si>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</si>
  <si>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</si>
  <si>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</si>
  <si>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</si>
  <si>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</si>
  <si>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</si>
  <si>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</si>
  <si>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</si>
  <si>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</si>
  <si>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</si>
  <si>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</si>
  <si>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</si>
  <si>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</si>
  <si>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</si>
  <si>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</si>
  <si>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</si>
  <si>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</si>
  <si>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</si>
  <si>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</si>
  <si>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</si>
  <si>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</si>
  <si>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</si>
  <si>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</si>
  <si>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</si>
  <si>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</si>
  <si>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</si>
  <si>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</si>
  <si>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</si>
  <si>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</si>
  <si>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</si>
  <si>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</si>
  <si>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</si>
  <si>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</si>
  <si>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</si>
  <si>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</si>
  <si>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</si>
  <si>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</si>
  <si>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</si>
  <si>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</si>
  <si>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</si>
  <si>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</si>
  <si>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</si>
  <si>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</si>
  <si>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</si>
  <si>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</si>
  <si>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</si>
  <si>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</si>
  <si>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</si>
  <si>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</si>
  <si>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</si>
  <si>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</si>
  <si>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</si>
  <si>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</si>
  <si>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</si>
  <si>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</si>
  <si>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</si>
  <si>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</si>
  <si>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</si>
  <si>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</si>
  <si>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</si>
  <si>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</si>
  <si>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</si>
  <si>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</si>
  <si>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</si>
  <si>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</si>
  <si>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</si>
  <si>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</si>
  <si>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</si>
  <si>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</si>
  <si>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</si>
  <si>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</si>
  <si>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</si>
  <si>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</si>
  <si>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</si>
  <si>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</si>
  <si>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</si>
  <si>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</si>
  <si>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</si>
  <si>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</si>
  <si>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</si>
  <si>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</si>
  <si>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</si>
  <si>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</si>
  <si>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</si>
  <si>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</si>
  <si>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</si>
  <si>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</si>
  <si>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</si>
  <si>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</si>
  <si>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</si>
  <si>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</si>
  <si>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</si>
  <si>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</si>
  <si>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</si>
  <si>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</si>
  <si>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</si>
  <si>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</si>
  <si>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</si>
  <si>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</si>
  <si>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</si>
  <si>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</si>
  <si>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</si>
  <si>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</si>
  <si>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</si>
  <si>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</si>
  <si>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</si>
  <si>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</si>
  <si>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</si>
  <si>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</si>
  <si>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</si>
  <si>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</si>
  <si>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</si>
  <si>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</si>
  <si>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</si>
  <si>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</si>
  <si>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</si>
  <si>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</si>
  <si>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</si>
  <si>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</si>
  <si>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</si>
  <si>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</si>
  <si>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</si>
  <si>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</si>
  <si>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</si>
  <si>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</si>
  <si>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</si>
  <si>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</si>
  <si>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</si>
  <si>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</si>
  <si>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</si>
  <si>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</si>
  <si>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</si>
  <si>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</si>
  <si>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</si>
  <si>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</si>
  <si>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</si>
  <si>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</si>
  <si>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</si>
  <si>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</si>
  <si>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</si>
  <si>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</si>
  <si>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</si>
  <si>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</si>
  <si>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</si>
  <si>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</si>
  <si>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</si>
  <si>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</si>
  <si>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</si>
  <si>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</si>
  <si>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</si>
  <si>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</si>
  <si>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</si>
  <si>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</si>
  <si>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</si>
  <si>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</si>
  <si>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</si>
  <si>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</si>
  <si>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</si>
  <si>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</si>
  <si>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</si>
  <si>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</si>
  <si>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</si>
  <si>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</si>
  <si>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</si>
  <si>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</si>
  <si>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</si>
  <si>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</si>
  <si>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</si>
  <si>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</si>
  <si>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</si>
  <si>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</si>
  <si>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</si>
  <si>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</si>
  <si>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</si>
  <si>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</si>
  <si>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</si>
  <si>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</si>
  <si>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</si>
  <si>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</si>
  <si>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</si>
  <si>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</si>
  <si>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</si>
  <si>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</si>
  <si>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</si>
  <si>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</si>
  <si>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</si>
  <si>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</si>
  <si>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</si>
  <si>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</si>
  <si>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</si>
  <si>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</si>
  <si>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</si>
  <si>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</si>
  <si>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</si>
  <si>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</si>
  <si>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</si>
  <si>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</si>
  <si>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</si>
  <si>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</si>
  <si>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</si>
  <si>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</si>
  <si>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</si>
  <si>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</si>
  <si>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</si>
  <si>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</si>
  <si>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</si>
  <si>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</si>
  <si>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</si>
  <si>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</si>
  <si>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</si>
  <si>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</si>
  <si>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</si>
  <si>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</si>
  <si>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</si>
  <si>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</si>
  <si>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</si>
  <si>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</si>
  <si>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</si>
  <si>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</si>
  <si>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</si>
  <si>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</si>
  <si>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</si>
  <si>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</si>
  <si>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</si>
  <si>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</si>
  <si>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</si>
  <si>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</si>
  <si>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</si>
  <si>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</si>
  <si>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</si>
  <si>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</si>
  <si>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</si>
  <si>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</si>
  <si>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</si>
  <si>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</si>
  <si>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</si>
  <si>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</si>
  <si>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</si>
  <si>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</si>
  <si>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</si>
  <si>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</si>
  <si>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</si>
  <si>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</si>
  <si>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</si>
  <si>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</si>
  <si>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</si>
  <si>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</si>
  <si>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</si>
  <si>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</si>
  <si>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</si>
  <si>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</si>
  <si>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</si>
  <si>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</si>
  <si>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</si>
  <si>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</si>
  <si>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</si>
  <si>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</si>
  <si>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</si>
  <si>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</si>
  <si>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</si>
  <si>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</si>
  <si>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</si>
  <si>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</si>
  <si>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</si>
  <si>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</si>
  <si>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</si>
  <si>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</si>
  <si>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</si>
  <si>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</si>
  <si>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</si>
  <si>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</si>
  <si>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</si>
  <si>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</si>
  <si>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</si>
  <si>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</si>
  <si>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</si>
  <si>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</si>
  <si>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</si>
  <si>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</si>
  <si>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</si>
  <si>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</si>
  <si>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</si>
  <si>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</si>
  <si>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</si>
  <si>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</si>
  <si>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</si>
  <si>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</si>
  <si>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</si>
  <si>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</si>
  <si>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</si>
  <si>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</si>
  <si>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</si>
  <si>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</si>
  <si>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</si>
  <si>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</si>
  <si>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</si>
  <si>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</si>
  <si>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</si>
  <si>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</si>
  <si>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</si>
  <si>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</si>
  <si>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</si>
  <si>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</si>
  <si>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</si>
  <si>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</si>
  <si>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</si>
  <si>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</si>
  <si>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</si>
  <si>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</si>
  <si>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</si>
  <si>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</si>
  <si>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</si>
  <si>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</si>
  <si>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</si>
  <si>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</si>
  <si>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</si>
  <si>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</si>
  <si>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</si>
  <si>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</si>
  <si>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</si>
  <si>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</si>
  <si>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</si>
  <si>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</si>
  <si>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</si>
  <si>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</si>
  <si>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</si>
  <si>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</si>
  <si>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</si>
  <si>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</si>
  <si>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</si>
  <si>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</si>
  <si>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</si>
  <si>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</si>
  <si>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</si>
  <si>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</si>
  <si>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</si>
  <si>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</si>
  <si>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</si>
  <si>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</si>
  <si>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</si>
  <si>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</si>
  <si>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</si>
  <si>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</si>
  <si>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</si>
  <si>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</si>
  <si>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</si>
  <si>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</si>
  <si>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</si>
  <si>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</si>
  <si>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</si>
  <si>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</si>
  <si>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</si>
  <si>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</si>
  <si>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</si>
  <si>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</si>
  <si>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</si>
  <si>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</si>
  <si>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</si>
  <si>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</si>
  <si>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</si>
  <si>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</si>
  <si>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</si>
  <si>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</si>
  <si>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</si>
  <si>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</si>
  <si>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</si>
  <si>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</si>
  <si>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</si>
  <si>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</si>
  <si>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</si>
  <si>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</si>
  <si>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</si>
  <si>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</si>
  <si>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</si>
  <si>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</si>
  <si>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</si>
  <si>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</si>
  <si>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</si>
  <si>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</si>
  <si>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</si>
  <si>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</si>
  <si>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</si>
  <si>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</si>
  <si>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</si>
  <si>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</si>
  <si>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</si>
  <si>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</si>
  <si>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</si>
  <si>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</si>
  <si>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</si>
  <si>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</si>
  <si>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</si>
  <si>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</si>
  <si>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</si>
  <si>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</si>
  <si>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</si>
  <si>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</si>
  <si>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</si>
  <si>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</si>
  <si>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</si>
  <si>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</si>
  <si>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</si>
  <si>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</si>
  <si>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</si>
  <si>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</si>
  <si>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</si>
  <si>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</si>
  <si>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</si>
  <si>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</si>
  <si>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</si>
  <si>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</si>
  <si>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</si>
  <si>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</si>
  <si>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</si>
  <si>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</si>
  <si>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</si>
  <si>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</si>
  <si>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</si>
  <si>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</si>
  <si>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</si>
  <si>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</si>
  <si>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</si>
  <si>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</si>
  <si>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</si>
  <si>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</si>
  <si>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</si>
  <si>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</si>
  <si>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</si>
  <si>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</si>
  <si>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</si>
  <si>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</si>
  <si>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</si>
  <si>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</si>
  <si>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</si>
  <si>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</si>
  <si>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</si>
  <si>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</si>
  <si>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</si>
  <si>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</si>
  <si>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</si>
  <si>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</si>
  <si>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</si>
  <si>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</si>
  <si>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</si>
  <si>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</si>
  <si>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</si>
  <si>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</si>
  <si>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</si>
  <si>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</si>
  <si>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</si>
  <si>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</si>
  <si>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</si>
  <si>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</si>
  <si>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</si>
  <si>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</si>
  <si>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</si>
  <si>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</si>
  <si>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</si>
  <si>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</si>
  <si>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</si>
  <si>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</si>
  <si>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</si>
  <si>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</si>
  <si>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</si>
  <si>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</si>
  <si>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</si>
  <si>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</si>
  <si>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</si>
  <si>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</si>
  <si>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</si>
  <si>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</si>
  <si>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</si>
  <si>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</si>
  <si>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</si>
  <si>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</si>
  <si>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</si>
  <si>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</si>
  <si>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</si>
  <si>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</si>
  <si>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</si>
  <si>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</si>
  <si>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</si>
  <si>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</si>
  <si>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</si>
  <si>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</si>
  <si>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</si>
  <si>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</si>
  <si>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</si>
  <si>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</si>
  <si>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</si>
  <si>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</si>
  <si>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</si>
  <si>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</si>
  <si>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</si>
  <si>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</si>
  <si>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</si>
  <si>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</si>
  <si>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</si>
  <si>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</si>
  <si>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</si>
  <si>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</si>
  <si>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</si>
  <si>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</si>
  <si>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</si>
  <si>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</si>
  <si>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</si>
  <si>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</si>
  <si>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</si>
  <si>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</si>
  <si>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</si>
  <si>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</si>
  <si>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</si>
  <si>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</si>
  <si>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</si>
  <si>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</si>
  <si>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</si>
  <si>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</si>
  <si>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</si>
  <si>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</si>
  <si>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</si>
  <si>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</si>
  <si>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</si>
  <si>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</si>
  <si>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</si>
  <si>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</si>
  <si>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</si>
  <si>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</si>
  <si>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</si>
  <si>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</si>
  <si>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</si>
  <si>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</si>
  <si>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</si>
  <si>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</si>
  <si>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</si>
  <si>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</si>
  <si>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</si>
  <si>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</si>
  <si>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</si>
  <si>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</si>
  <si>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</si>
  <si>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</si>
  <si>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</si>
  <si>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</si>
  <si>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</si>
  <si>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</si>
  <si>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</si>
  <si>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</si>
  <si>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</si>
  <si>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</si>
  <si>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</si>
  <si>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</si>
  <si>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</si>
  <si>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</si>
  <si>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</si>
  <si>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</si>
  <si>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</si>
  <si>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</si>
  <si>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</si>
  <si>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</si>
  <si>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</si>
  <si>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</si>
  <si>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</si>
  <si>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</si>
  <si>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</si>
  <si>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</si>
  <si>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</si>
  <si>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</si>
  <si>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</si>
  <si>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</si>
  <si>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</si>
  <si>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</si>
  <si>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</si>
  <si>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</si>
  <si>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</si>
  <si>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</si>
  <si>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</si>
  <si>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</si>
  <si>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</si>
  <si>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</si>
  <si>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</si>
  <si>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</si>
  <si>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</si>
  <si>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</si>
  <si>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</si>
  <si>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</si>
  <si>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</si>
  <si>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</si>
  <si>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</si>
  <si>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</si>
  <si>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</si>
  <si>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</si>
  <si>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</si>
  <si>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</si>
  <si>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</si>
  <si>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</si>
  <si>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</si>
  <si>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</si>
  <si>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</si>
  <si>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</si>
  <si>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</si>
  <si>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</si>
  <si>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</si>
  <si>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</si>
  <si>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</si>
  <si>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</si>
  <si>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</si>
  <si>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</si>
  <si>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</si>
  <si>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</si>
  <si>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</si>
  <si>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</si>
  <si>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</si>
  <si>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</si>
  <si>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</si>
  <si>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</si>
  <si>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</si>
  <si>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</si>
  <si>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</si>
  <si>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</si>
  <si>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</si>
  <si>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</si>
  <si>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</si>
  <si>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</si>
  <si>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</si>
  <si>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</si>
  <si>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</si>
  <si>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</si>
  <si>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</si>
  <si>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</si>
  <si>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</si>
  <si>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</si>
  <si>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</si>
  <si>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</si>
  <si>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</si>
  <si>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</si>
  <si>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</si>
  <si>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</si>
  <si>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</si>
  <si>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</si>
  <si>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</si>
  <si>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</si>
  <si>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</si>
  <si>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</si>
  <si>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</si>
  <si>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</si>
  <si>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</si>
  <si>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</si>
  <si>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</si>
  <si>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</si>
  <si>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</si>
  <si>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</si>
  <si>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</si>
  <si>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</si>
  <si>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</si>
  <si>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</si>
  <si>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</si>
  <si>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</si>
  <si>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</si>
  <si>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</si>
  <si>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</si>
  <si>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</si>
  <si>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</si>
  <si>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</si>
  <si>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</si>
  <si>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</si>
  <si>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</si>
  <si>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</si>
  <si>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</si>
  <si>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</si>
  <si>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</si>
  <si>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</si>
  <si>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</si>
  <si>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</si>
  <si>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</si>
  <si>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</si>
  <si>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</si>
  <si>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</si>
  <si>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</si>
  <si>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</si>
  <si>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</si>
  <si>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</si>
  <si>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</si>
  <si>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</si>
  <si>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</si>
  <si>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</si>
  <si>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</si>
  <si>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</si>
  <si>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</si>
  <si>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</si>
  <si>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</si>
  <si>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</si>
  <si>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</si>
  <si>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</si>
  <si>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</si>
  <si>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</si>
  <si>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</si>
  <si>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</si>
  <si>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</si>
  <si>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</si>
  <si>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</si>
  <si>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</si>
  <si>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</si>
  <si>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</si>
  <si>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</si>
  <si>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</si>
  <si>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</si>
  <si>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</si>
  <si>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</si>
  <si>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</si>
  <si>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</si>
  <si>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</si>
  <si>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</si>
  <si>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</si>
  <si>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</si>
  <si>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</si>
  <si>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</si>
  <si>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</si>
  <si>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</si>
  <si>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</si>
  <si>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</si>
  <si>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</si>
  <si>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</si>
  <si>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</si>
  <si>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</si>
  <si>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</si>
  <si>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</si>
  <si>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</si>
  <si>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</si>
  <si>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</si>
  <si>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</si>
  <si>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</si>
  <si>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</si>
  <si>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</si>
  <si>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</si>
  <si>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</si>
  <si>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</si>
  <si>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</si>
  <si>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</si>
  <si>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</si>
  <si>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</si>
  <si>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</si>
  <si>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</si>
  <si>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</si>
  <si>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</si>
  <si>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</si>
  <si>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</si>
  <si>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</si>
  <si>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</si>
  <si>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</si>
  <si>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</si>
  <si>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</si>
  <si>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</si>
  <si>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</si>
  <si>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</si>
  <si>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</si>
  <si>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</si>
  <si>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</si>
  <si>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</si>
  <si>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</si>
  <si>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</si>
  <si>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</si>
  <si>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</si>
  <si>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</si>
  <si>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</si>
  <si>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</si>
  <si>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</si>
  <si>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</si>
  <si>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</si>
  <si>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</si>
  <si>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</si>
  <si>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</si>
  <si>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</si>
  <si>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</si>
  <si>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</si>
  <si>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</si>
  <si>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</si>
  <si>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</si>
  <si>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</si>
  <si>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</si>
  <si>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</si>
  <si>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</si>
  <si>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</si>
  <si>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</si>
  <si>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</si>
  <si>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</si>
  <si>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</si>
  <si>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</si>
  <si>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</si>
  <si>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</si>
  <si>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</si>
  <si>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</si>
  <si>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</si>
  <si>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</si>
  <si>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</si>
  <si>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</si>
  <si>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</si>
  <si>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</si>
  <si>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</si>
  <si>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</si>
  <si>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</si>
  <si>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</si>
  <si>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</si>
  <si>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</si>
  <si>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</si>
  <si>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</si>
  <si>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</si>
  <si>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</si>
  <si>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</si>
  <si>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</si>
  <si>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</si>
  <si>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</si>
  <si>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</si>
  <si>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</si>
  <si>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</si>
  <si>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</si>
  <si>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</si>
  <si>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</si>
  <si>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</si>
  <si>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</si>
  <si>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</si>
  <si>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</si>
  <si>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</si>
  <si>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</si>
  <si>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</si>
  <si>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</si>
  <si>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</si>
  <si>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</si>
  <si>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</si>
  <si>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</si>
  <si>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</si>
  <si>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</si>
  <si>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</si>
  <si>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</si>
  <si>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</si>
  <si>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</si>
  <si>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</si>
  <si>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</si>
  <si>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</si>
  <si>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</si>
  <si>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</si>
  <si>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</si>
  <si>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</si>
  <si>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</si>
  <si>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</si>
  <si>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</si>
  <si>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</si>
  <si>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</si>
  <si>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</si>
  <si>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</si>
  <si>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</si>
  <si>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</si>
  <si>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</si>
  <si>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</si>
  <si>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</si>
  <si>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</si>
  <si>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</si>
  <si>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</si>
  <si>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</si>
  <si>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</si>
  <si>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</si>
  <si>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</si>
  <si>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</si>
  <si>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</si>
  <si>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</si>
  <si>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</si>
  <si>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</si>
  <si>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</si>
  <si>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</si>
  <si>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</si>
  <si>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</si>
  <si>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</si>
  <si>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</si>
  <si>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</si>
  <si>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</si>
  <si>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</si>
  <si>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</si>
  <si>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</si>
  <si>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</si>
  <si>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</si>
  <si>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</si>
  <si>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</si>
  <si>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</si>
  <si>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</si>
  <si>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</si>
  <si>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</si>
  <si>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</si>
  <si>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</si>
  <si>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</si>
  <si>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</si>
  <si>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</si>
  <si>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</si>
  <si>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</si>
  <si>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</si>
  <si>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</si>
  <si>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</si>
  <si>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</si>
  <si>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</si>
  <si>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</si>
  <si>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</si>
  <si>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</si>
  <si>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</si>
  <si>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</si>
  <si>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</si>
  <si>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</si>
  <si>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</si>
  <si>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</si>
  <si>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</si>
  <si>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</si>
  <si>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</si>
  <si>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</si>
  <si>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</si>
  <si>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</si>
  <si>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</si>
  <si>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</si>
  <si>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</si>
  <si>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</si>
  <si>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</si>
  <si>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</si>
  <si>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</si>
  <si>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</si>
  <si>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</si>
  <si>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</si>
  <si>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</si>
  <si>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</si>
  <si>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</si>
  <si>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</si>
  <si>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</si>
  <si>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</si>
  <si>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</si>
  <si>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</si>
  <si>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</si>
  <si>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</si>
  <si>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</si>
  <si>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</si>
  <si>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</si>
  <si>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</si>
  <si>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</si>
  <si>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</si>
  <si>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</si>
  <si>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</si>
  <si>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</si>
  <si>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</si>
  <si>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</si>
  <si>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</si>
  <si>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</si>
  <si>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</si>
  <si>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</si>
  <si>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</si>
  <si>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</si>
  <si>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</si>
  <si>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</si>
  <si>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</si>
  <si>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</si>
  <si>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</si>
  <si>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</si>
  <si>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</si>
  <si>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</si>
  <si>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</si>
  <si>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</si>
  <si>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</si>
  <si>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</si>
  <si>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</si>
  <si>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</si>
  <si>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</si>
  <si>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</si>
  <si>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</si>
  <si>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</si>
  <si>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</si>
  <si>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</si>
  <si>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</si>
  <si>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</si>
  <si>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</si>
  <si>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</si>
  <si>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</si>
  <si>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</si>
  <si>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</si>
  <si>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</si>
  <si>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</si>
  <si>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</si>
  <si>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</si>
  <si>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</si>
  <si>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</si>
  <si>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</si>
  <si>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</si>
  <si>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</si>
  <si>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</si>
  <si>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</si>
  <si>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</si>
  <si>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</si>
  <si>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</si>
  <si>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</si>
  <si>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</si>
  <si>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</si>
  <si>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</si>
  <si>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</si>
  <si>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</si>
  <si>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</si>
  <si>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</si>
  <si>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</si>
  <si>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</si>
  <si>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</si>
  <si>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</si>
  <si>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</si>
  <si>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</si>
  <si>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</si>
  <si>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</si>
  <si>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</si>
  <si>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</si>
  <si>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</si>
  <si>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</si>
  <si>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</si>
  <si>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</si>
  <si>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</si>
  <si>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</si>
  <si>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</si>
  <si>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</si>
  <si>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</si>
  <si>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</si>
  <si>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</si>
  <si>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</si>
  <si>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</si>
  <si>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</si>
  <si>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</si>
  <si>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</si>
  <si>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</si>
  <si>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</si>
  <si>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</si>
  <si>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</si>
  <si>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</si>
  <si>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</si>
  <si>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</si>
  <si>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</si>
  <si>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</si>
  <si>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</si>
  <si>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</si>
  <si>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</si>
  <si>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</si>
  <si>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</si>
  <si>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</si>
  <si>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</si>
  <si>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</si>
  <si>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</si>
  <si>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</si>
  <si>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</si>
  <si>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</si>
  <si>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</si>
  <si>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</si>
  <si>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</si>
  <si>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</si>
  <si>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</si>
  <si>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</si>
  <si>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</si>
  <si>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</si>
  <si>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</si>
  <si>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</si>
  <si>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</si>
  <si>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</si>
  <si>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</si>
  <si>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</si>
  <si>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</si>
  <si>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</si>
  <si>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</si>
  <si>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</si>
  <si>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</si>
  <si>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</si>
  <si>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</si>
  <si>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</si>
  <si>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</si>
  <si>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</si>
  <si>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</si>
  <si>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</si>
  <si>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</si>
  <si>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</si>
  <si>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</si>
  <si>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</si>
  <si>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</si>
  <si>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</si>
  <si>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</si>
  <si>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</si>
  <si>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</si>
  <si>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</si>
  <si>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</si>
  <si>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</si>
  <si>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</si>
  <si>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</si>
  <si>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</si>
  <si>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</si>
  <si>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</si>
  <si>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</si>
  <si>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</si>
  <si>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</si>
  <si>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</si>
  <si>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</si>
  <si>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</si>
  <si>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</si>
  <si>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</si>
  <si>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</si>
  <si>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</si>
  <si>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</si>
  <si>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</si>
  <si>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</si>
  <si>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</si>
  <si>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</si>
  <si>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</si>
  <si>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</si>
  <si>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</si>
  <si>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</si>
  <si>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</si>
  <si>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</si>
  <si>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</si>
  <si>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</si>
  <si>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</si>
  <si>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</si>
  <si>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</si>
  <si>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</si>
  <si>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</si>
  <si>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</si>
  <si>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</si>
  <si>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</si>
  <si>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</si>
  <si>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</si>
  <si>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</si>
  <si>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</si>
  <si>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</si>
  <si>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</si>
  <si>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</si>
  <si>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</si>
  <si>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</si>
  <si>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</si>
  <si>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</si>
  <si>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</si>
  <si>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</si>
  <si>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</si>
  <si>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</si>
  <si>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</si>
  <si>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</si>
  <si>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</si>
  <si>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</si>
  <si>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</si>
  <si>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</si>
  <si>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</si>
  <si>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</si>
  <si>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</si>
  <si>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</si>
  <si>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</si>
  <si>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</si>
  <si>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</si>
  <si>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</si>
  <si>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</si>
  <si>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</si>
  <si>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</si>
  <si>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</si>
  <si>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</si>
  <si>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</si>
  <si>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</si>
  <si>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</si>
  <si>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</si>
  <si>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</si>
  <si>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</si>
  <si>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</si>
  <si>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</si>
  <si>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</si>
  <si>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</si>
  <si>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</si>
  <si>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</si>
  <si>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</si>
  <si>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</si>
  <si>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</si>
  <si>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</si>
  <si>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</si>
  <si>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</si>
  <si>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</si>
  <si>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</si>
  <si>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</si>
  <si>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</si>
  <si>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</si>
  <si>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</si>
  <si>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</si>
  <si>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</si>
  <si>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</si>
  <si>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</si>
  <si>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</si>
  <si>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</si>
  <si>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</si>
  <si>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</si>
  <si>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</si>
  <si>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</si>
  <si>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</si>
  <si>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</si>
  <si>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</si>
  <si>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</si>
  <si>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</si>
  <si>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</si>
  <si>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</si>
  <si>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</si>
  <si>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</si>
  <si>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</si>
  <si>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</si>
  <si>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</si>
  <si>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</si>
  <si>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</si>
  <si>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</si>
  <si>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</si>
  <si>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</si>
  <si>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</si>
  <si>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</si>
  <si>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</si>
  <si>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</si>
  <si>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</si>
  <si>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</si>
  <si>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</si>
  <si>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</si>
  <si>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</si>
  <si>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</si>
  <si>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</si>
  <si>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</si>
  <si>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</si>
  <si>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</si>
  <si>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</si>
  <si>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</si>
  <si>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</si>
  <si>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</si>
  <si>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</si>
  <si>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</si>
  <si>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</si>
  <si>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</si>
  <si>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</si>
  <si>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</si>
  <si>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</si>
  <si>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</si>
  <si>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</si>
  <si>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</si>
  <si>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</si>
  <si>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</si>
  <si>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</si>
  <si>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</si>
  <si>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</si>
  <si>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</si>
  <si>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</si>
  <si>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</si>
  <si>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</si>
  <si>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</si>
  <si>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</si>
  <si>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</si>
  <si>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</si>
  <si>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</si>
  <si>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</si>
  <si>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</si>
  <si>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</si>
  <si>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</si>
  <si>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</si>
  <si>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</si>
  <si>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</si>
  <si>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</si>
  <si>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</si>
  <si>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</si>
  <si>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</si>
  <si>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</si>
  <si>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</si>
  <si>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</si>
  <si>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</si>
  <si>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</si>
  <si>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</si>
  <si>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</si>
  <si>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</si>
  <si>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</si>
  <si>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</si>
  <si>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</si>
  <si>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</si>
  <si>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</si>
  <si>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</si>
  <si>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</si>
  <si>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</si>
  <si>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</si>
  <si>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</si>
  <si>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</si>
  <si>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</si>
  <si>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</si>
  <si>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</si>
  <si>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</si>
  <si>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</si>
  <si>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</si>
  <si>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</si>
  <si>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</si>
  <si>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</si>
  <si>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</si>
  <si>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</si>
  <si>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</si>
  <si>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</si>
  <si>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</si>
  <si>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</si>
  <si>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</si>
  <si>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</si>
  <si>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</si>
  <si>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</si>
  <si>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</si>
  <si>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</si>
  <si>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</si>
  <si>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</si>
  <si>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</si>
  <si>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</si>
  <si>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</si>
  <si>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</si>
  <si>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</si>
  <si>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</si>
  <si>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</si>
  <si>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</si>
  <si>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</si>
  <si>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</si>
  <si>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</si>
  <si>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</si>
  <si>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</si>
  <si>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</si>
  <si>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</si>
  <si>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</si>
  <si>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</si>
  <si>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</si>
  <si>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</si>
  <si>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</si>
  <si>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</si>
  <si>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</si>
  <si>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</si>
  <si>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</si>
  <si>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</si>
  <si>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</si>
  <si>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</si>
  <si>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</si>
  <si>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</si>
  <si>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</si>
  <si>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</si>
  <si>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</si>
  <si>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</si>
  <si>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</si>
  <si>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</si>
  <si>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</si>
  <si>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</si>
  <si>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</si>
  <si>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</si>
  <si>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</si>
  <si>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</si>
  <si>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</si>
  <si>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</si>
  <si>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</si>
  <si>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</si>
  <si>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</si>
  <si>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</si>
  <si>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</si>
  <si>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</si>
  <si>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</si>
  <si>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</si>
  <si>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</si>
  <si>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</si>
  <si>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</si>
  <si>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</si>
  <si>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</si>
  <si>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</si>
  <si>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</si>
  <si>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</si>
  <si>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</si>
  <si>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</si>
  <si>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</si>
  <si>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</si>
  <si>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</si>
  <si>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</si>
  <si>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</si>
  <si>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</si>
  <si>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</si>
  <si>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</si>
  <si>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</si>
  <si>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</si>
  <si>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</si>
  <si>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</si>
  <si>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</si>
  <si>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</si>
  <si>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</si>
  <si>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</si>
  <si>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</si>
  <si>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</si>
  <si>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</si>
  <si>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</si>
  <si>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</si>
  <si>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</si>
  <si>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</si>
  <si>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</si>
  <si>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</si>
  <si>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</si>
  <si>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</si>
  <si>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</si>
  <si>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</si>
  <si>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</si>
  <si>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</si>
  <si>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</si>
  <si>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</si>
  <si>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</si>
  <si>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</si>
  <si>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</si>
  <si>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</si>
  <si>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</si>
  <si>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</si>
  <si>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</si>
  <si>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</si>
  <si>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</si>
  <si>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</si>
  <si>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</si>
  <si>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</si>
  <si>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</si>
  <si>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</si>
  <si>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</si>
  <si>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</si>
  <si>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</si>
  <si>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</si>
  <si>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</si>
  <si>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</si>
  <si>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</si>
  <si>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</si>
  <si>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</si>
  <si>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</si>
  <si>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</si>
  <si>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</si>
  <si>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</si>
  <si>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</si>
  <si>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</si>
  <si>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</si>
  <si>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</si>
  <si>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</si>
  <si>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</si>
  <si>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</si>
  <si>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</si>
  <si>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</si>
  <si>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</si>
  <si>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</si>
  <si>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</si>
  <si>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</si>
  <si>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</si>
  <si>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</si>
  <si>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</si>
  <si>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</si>
  <si>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</si>
  <si>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</si>
  <si>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</si>
  <si>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</si>
  <si>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</si>
  <si>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</si>
  <si>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</si>
  <si>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</si>
  <si>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</si>
  <si>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</si>
  <si>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</si>
  <si>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</si>
  <si>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</si>
  <si>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</si>
  <si>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</si>
  <si>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</si>
  <si>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</si>
  <si>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</si>
  <si>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</si>
  <si>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</si>
  <si>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</si>
  <si>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</si>
  <si>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</si>
  <si>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</si>
  <si>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</si>
  <si>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</si>
  <si>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</si>
  <si>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</si>
  <si>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</si>
  <si>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</si>
  <si>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</si>
  <si>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</si>
  <si>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</si>
  <si>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</si>
  <si>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</si>
  <si>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</si>
  <si>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</si>
  <si>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</si>
  <si>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</si>
  <si>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</si>
  <si>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</si>
  <si>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</si>
  <si>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</si>
  <si>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</si>
  <si>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</si>
  <si>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</si>
  <si>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</si>
  <si>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</si>
  <si>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</si>
  <si>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</si>
  <si>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</si>
  <si>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</si>
  <si>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</si>
  <si>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</si>
  <si>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</si>
  <si>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</si>
  <si>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</si>
  <si>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</si>
  <si>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</si>
  <si>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</si>
  <si>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</si>
  <si>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</si>
  <si>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</si>
  <si>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</si>
  <si>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</si>
  <si>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</si>
  <si>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</si>
  <si>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</si>
  <si>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</si>
  <si>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</si>
  <si>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</si>
  <si>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</si>
  <si>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</si>
  <si>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</si>
  <si>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</si>
  <si>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</si>
  <si>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</si>
  <si>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</si>
  <si>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</si>
  <si>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</si>
  <si>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</si>
  <si>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</si>
  <si>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</si>
  <si>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</si>
  <si>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</si>
  <si>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</si>
  <si>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</si>
  <si>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</si>
  <si>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</si>
  <si>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</si>
  <si>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</si>
  <si>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</si>
  <si>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</si>
  <si>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</si>
  <si>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</si>
  <si>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</si>
  <si>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</si>
  <si>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</si>
  <si>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</si>
  <si>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</si>
  <si>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</si>
  <si>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</si>
  <si>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</si>
  <si>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</si>
  <si>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</si>
  <si>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</si>
  <si>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</si>
  <si>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</si>
  <si>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</si>
  <si>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</si>
  <si>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</si>
  <si>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</si>
  <si>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</si>
  <si>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</si>
  <si>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</si>
  <si>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</si>
  <si>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</si>
  <si>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</si>
  <si>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</si>
  <si>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</si>
  <si>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</si>
  <si>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</si>
  <si>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</si>
  <si>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</si>
  <si>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</si>
  <si>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</si>
  <si>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</si>
  <si>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</si>
  <si>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</si>
  <si>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</si>
  <si>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</si>
  <si>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</si>
  <si>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</si>
  <si>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</si>
  <si>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</si>
  <si>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</si>
  <si>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</si>
  <si>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</si>
  <si>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</si>
  <si>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</si>
  <si>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</si>
  <si>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</si>
  <si>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</si>
  <si>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</si>
  <si>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</si>
  <si>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</si>
  <si>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</si>
  <si>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</si>
  <si>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</si>
  <si>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</si>
  <si>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</si>
  <si>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</si>
  <si>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</si>
  <si>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</si>
  <si>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</si>
  <si>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</si>
  <si>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</si>
  <si>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</si>
  <si>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</si>
  <si>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</si>
  <si>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</si>
  <si>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</si>
  <si>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</si>
  <si>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</si>
  <si>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</si>
  <si>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</si>
  <si>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</si>
  <si>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</si>
  <si>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</si>
  <si>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</si>
  <si>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</si>
  <si>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</si>
  <si>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</si>
  <si>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</si>
  <si>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</si>
  <si>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</si>
  <si>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</si>
  <si>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</si>
  <si>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</si>
  <si>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</si>
  <si>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</si>
  <si>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</si>
  <si>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</si>
  <si>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</si>
  <si>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</si>
  <si>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</si>
  <si>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</si>
  <si>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</si>
  <si>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</si>
  <si>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</si>
  <si>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</si>
  <si>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</si>
  <si>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</si>
  <si>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</si>
  <si>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</si>
  <si>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</si>
  <si>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</si>
  <si>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</si>
  <si>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</si>
  <si>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</si>
  <si>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</si>
  <si>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</si>
  <si>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</si>
  <si>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</si>
  <si>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</si>
  <si>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</si>
  <si>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</si>
  <si>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</si>
  <si>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</si>
  <si>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</si>
  <si>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</si>
  <si>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</si>
  <si>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</si>
  <si>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</si>
  <si>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</si>
  <si>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</si>
  <si>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</si>
  <si>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</si>
  <si>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</si>
  <si>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</si>
  <si>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</si>
  <si>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</si>
  <si>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</si>
  <si>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</si>
  <si>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</si>
  <si>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</si>
  <si>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</si>
  <si>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</si>
  <si>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</si>
  <si>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</si>
  <si>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</si>
  <si>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</si>
  <si>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</si>
  <si>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</si>
  <si>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</si>
  <si>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</si>
  <si>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</si>
  <si>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</si>
  <si>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</si>
  <si>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</si>
  <si>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</si>
  <si>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</si>
  <si>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</si>
  <si>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</si>
  <si>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</si>
  <si>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</si>
  <si>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</si>
  <si>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</si>
  <si>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</si>
  <si>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</si>
  <si>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</si>
  <si>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</si>
  <si>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</si>
  <si>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</si>
  <si>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</si>
  <si>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</si>
  <si>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</si>
  <si>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</si>
  <si>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</si>
  <si>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</si>
  <si>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</si>
  <si>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</si>
  <si>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</si>
  <si>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</si>
  <si>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</si>
  <si>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</si>
  <si>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</si>
  <si>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</si>
  <si>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</si>
  <si>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</si>
  <si>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</si>
  <si>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</si>
  <si>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</si>
  <si>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</si>
  <si>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</si>
  <si>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</si>
  <si>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</si>
  <si>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</si>
  <si>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</si>
  <si>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</si>
  <si>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</si>
  <si>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</si>
  <si>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</si>
  <si>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</si>
  <si>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</si>
  <si>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</si>
  <si>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</si>
  <si>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</si>
  <si>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</si>
  <si>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</si>
  <si>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</si>
  <si>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</si>
  <si>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</si>
  <si>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</si>
  <si>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</si>
  <si>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</si>
  <si>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</si>
  <si>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</si>
  <si>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</si>
  <si>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</si>
  <si>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</si>
  <si>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</si>
  <si>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</si>
  <si>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</si>
  <si>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</si>
  <si>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</si>
  <si>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</si>
  <si>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</si>
  <si>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</si>
  <si>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</si>
  <si>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</si>
  <si>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</si>
  <si>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</si>
  <si>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</si>
  <si>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</si>
  <si>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</si>
  <si>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</si>
  <si>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</si>
  <si>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</si>
  <si>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</si>
  <si>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</si>
  <si>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</si>
  <si>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</si>
  <si>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</si>
  <si>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</si>
  <si>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</si>
  <si>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</si>
  <si>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</si>
  <si>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</si>
  <si>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</si>
  <si>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</si>
  <si>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</si>
  <si>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</si>
  <si>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</si>
  <si>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</si>
  <si>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</si>
  <si>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</si>
  <si>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</si>
  <si>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</si>
  <si>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</si>
  <si>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</si>
  <si>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</si>
  <si>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</si>
  <si>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</si>
  <si>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</si>
  <si>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</si>
  <si>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</si>
  <si>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</si>
  <si>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</si>
  <si>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</si>
  <si>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</si>
  <si>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</si>
  <si>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</si>
  <si>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</si>
  <si>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</si>
  <si>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</si>
  <si>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</si>
  <si>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</si>
  <si>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</si>
  <si>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</si>
  <si>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</si>
  <si>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</si>
  <si>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</si>
  <si>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</si>
  <si>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</si>
  <si>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</si>
  <si>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</si>
  <si>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</si>
  <si>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</si>
  <si>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</si>
  <si>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</si>
  <si>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</si>
  <si>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</si>
  <si>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</si>
  <si>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</si>
  <si>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</si>
  <si>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</si>
  <si>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</si>
  <si>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</si>
  <si>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</si>
  <si>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</si>
  <si>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</si>
  <si>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</si>
  <si>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</si>
  <si>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</si>
  <si>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</si>
  <si>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</si>
  <si>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</si>
  <si>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</si>
  <si>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</si>
  <si>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</si>
  <si>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</si>
  <si>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</si>
  <si>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</si>
  <si>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</si>
  <si>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</si>
  <si>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</si>
  <si>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</si>
  <si>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</si>
  <si>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</si>
  <si>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</si>
  <si>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</si>
  <si>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</si>
  <si>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</si>
  <si>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</si>
  <si>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</si>
  <si>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</si>
  <si>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</si>
  <si>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</si>
  <si>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</si>
  <si>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</si>
  <si>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</si>
  <si>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</si>
  <si>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</si>
  <si>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</si>
  <si>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</si>
  <si>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</si>
  <si>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</si>
  <si>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</si>
  <si>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</si>
  <si>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</si>
  <si>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</si>
  <si>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</si>
  <si>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</si>
  <si>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</si>
  <si>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</si>
  <si>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</si>
  <si>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</si>
  <si>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</si>
  <si>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</si>
  <si>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</si>
  <si>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</si>
  <si>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</si>
  <si>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</si>
  <si>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</si>
  <si>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</si>
  <si>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</si>
  <si>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</si>
  <si>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</si>
  <si>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</si>
  <si>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</si>
  <si>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</si>
  <si>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</si>
  <si>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</si>
  <si>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</si>
  <si>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</si>
  <si>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</si>
  <si>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</si>
  <si>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</si>
  <si>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</si>
  <si>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</si>
  <si>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</si>
  <si>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</si>
  <si>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</si>
  <si>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</si>
  <si>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</si>
  <si>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</si>
  <si>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</si>
  <si>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</si>
  <si>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</si>
  <si>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</si>
  <si>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</si>
  <si>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</si>
  <si>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</si>
  <si>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</si>
  <si>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</si>
  <si>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</si>
  <si>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</si>
  <si>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</si>
  <si>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</si>
  <si>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</si>
  <si>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</si>
  <si>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</si>
  <si>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</si>
  <si>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</si>
  <si>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</si>
  <si>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</si>
  <si>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</si>
  <si>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</si>
  <si>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</si>
  <si>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</si>
  <si>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</si>
  <si>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</si>
  <si>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</si>
  <si>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</si>
  <si>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</si>
  <si>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</si>
  <si>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</si>
  <si>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</si>
  <si>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</si>
  <si>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</si>
  <si>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</si>
  <si>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</si>
  <si>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</si>
  <si>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</si>
  <si>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</si>
  <si>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</si>
  <si>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</si>
  <si>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</si>
  <si>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</si>
  <si>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</si>
  <si>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</si>
  <si>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</si>
  <si>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</si>
  <si>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</si>
  <si>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</si>
  <si>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</si>
  <si>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</si>
  <si>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</si>
  <si>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</si>
  <si>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</si>
  <si>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</si>
  <si>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</si>
  <si>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</si>
  <si>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</si>
  <si>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</si>
  <si>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</si>
  <si>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</si>
  <si>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</si>
  <si>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</si>
  <si>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</si>
  <si>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</si>
  <si>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</si>
  <si>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</si>
  <si>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</si>
  <si>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</si>
  <si>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</si>
  <si>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</si>
  <si>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</si>
  <si>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</si>
  <si>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</si>
  <si>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</si>
  <si>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</si>
  <si>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</si>
  <si>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</si>
  <si>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</si>
  <si>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</si>
  <si>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</si>
  <si>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</si>
  <si>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</si>
  <si>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</si>
  <si>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</si>
  <si>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</si>
  <si>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</si>
  <si>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</si>
  <si>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</si>
  <si>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</si>
  <si>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</si>
  <si>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</si>
  <si>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</si>
  <si>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</si>
  <si>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</si>
  <si>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</si>
  <si>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</si>
  <si>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</si>
  <si>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</si>
  <si>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</si>
  <si>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</si>
  <si>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</si>
  <si>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</si>
  <si>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</si>
  <si>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</si>
  <si>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</si>
  <si>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</si>
  <si>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</si>
  <si>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</si>
  <si>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</si>
  <si>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</si>
  <si>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</si>
  <si>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</si>
  <si>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</si>
  <si>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</si>
  <si>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</si>
  <si>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</si>
  <si>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</si>
  <si>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</si>
  <si>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</si>
  <si>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</si>
  <si>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</si>
  <si>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</si>
  <si>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</si>
  <si>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</si>
  <si>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</si>
  <si>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</si>
  <si>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</si>
  <si>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</si>
  <si>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</si>
  <si>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</si>
  <si>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</si>
  <si>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</si>
  <si>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</si>
  <si>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</si>
  <si>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</si>
  <si>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</si>
  <si>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</si>
  <si>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</si>
  <si>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</si>
  <si>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</si>
  <si>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</si>
  <si>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</si>
  <si>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</si>
  <si>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</si>
  <si>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</si>
  <si>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</si>
  <si>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</si>
  <si>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</si>
  <si>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</si>
  <si>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</si>
  <si>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</si>
  <si>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</si>
  <si>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</si>
  <si>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</si>
  <si>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</si>
  <si>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</si>
  <si>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</si>
  <si>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</si>
  <si>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</si>
  <si>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</si>
  <si>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</si>
  <si>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</si>
  <si>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</si>
  <si>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</si>
  <si>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</si>
  <si>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</si>
  <si>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</si>
  <si>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</si>
  <si>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</si>
  <si>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</si>
  <si>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</si>
  <si>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</si>
  <si>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</si>
  <si>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</si>
  <si>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</si>
  <si>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</si>
  <si>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</si>
  <si>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</si>
  <si>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</si>
  <si>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</si>
  <si>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</si>
  <si>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</si>
  <si>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</si>
  <si>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</si>
  <si>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</si>
  <si>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</si>
  <si>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</si>
  <si>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</si>
  <si>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</si>
  <si>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</si>
  <si>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</si>
  <si>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</si>
  <si>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</si>
  <si>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</si>
  <si>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</si>
  <si>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</si>
  <si>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</si>
  <si>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</si>
  <si>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</si>
  <si>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</si>
  <si>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</si>
  <si>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</si>
  <si>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</si>
  <si>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</si>
  <si>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</si>
  <si>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</si>
  <si>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</si>
  <si>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</si>
  <si>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</si>
  <si>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</si>
  <si>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</si>
  <si>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</si>
  <si>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</si>
  <si>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</si>
  <si>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</si>
  <si>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</si>
  <si>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</si>
  <si>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</si>
  <si>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</si>
  <si>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</si>
  <si>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</si>
  <si>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</si>
  <si>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</si>
  <si>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</si>
  <si>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</si>
  <si>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</si>
  <si>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</si>
  <si>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</si>
  <si>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</si>
  <si>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</si>
  <si>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</si>
  <si>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</si>
  <si>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</si>
  <si>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</si>
  <si>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</si>
  <si>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</si>
  <si>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</si>
  <si>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</si>
  <si>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</si>
  <si>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</si>
  <si>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</si>
  <si>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</si>
  <si>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</si>
  <si>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</si>
  <si>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</si>
  <si>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</si>
  <si>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</si>
  <si>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</si>
  <si>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</si>
  <si>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</si>
  <si>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</si>
  <si>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</si>
  <si>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</si>
  <si>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</si>
  <si>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</si>
  <si>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</si>
  <si>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</si>
  <si>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</si>
  <si>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</si>
  <si>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</si>
  <si>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</si>
  <si>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</si>
  <si>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</si>
  <si>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</si>
  <si>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</si>
  <si>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</si>
  <si>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</si>
  <si>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</si>
  <si>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</si>
  <si>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</si>
  <si>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</si>
  <si>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</si>
  <si>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</si>
  <si>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</si>
  <si>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</si>
  <si>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</si>
  <si>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</si>
  <si>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</si>
  <si>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</si>
  <si>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</si>
  <si>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</si>
  <si>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</si>
  <si>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</si>
  <si>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</si>
  <si>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</si>
  <si>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</si>
  <si>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</si>
  <si>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</si>
  <si>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</si>
  <si>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</si>
  <si>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</si>
  <si>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</si>
  <si>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</si>
  <si>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</si>
  <si>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</si>
  <si>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</si>
  <si>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</si>
  <si>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</si>
  <si>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</si>
  <si>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</si>
  <si>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</si>
  <si>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</si>
  <si>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</si>
  <si>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</si>
  <si>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</si>
  <si>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</si>
  <si>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</si>
  <si>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</si>
  <si>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</si>
  <si>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</si>
  <si>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</si>
  <si>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</si>
  <si>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</si>
  <si>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</si>
  <si>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</si>
  <si>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</si>
  <si>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</si>
  <si>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</si>
  <si>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</si>
  <si>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</si>
  <si>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</si>
  <si>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</si>
  <si>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</si>
  <si>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</si>
  <si>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</si>
  <si>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</si>
  <si>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</si>
  <si>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</si>
  <si>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</si>
  <si>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</si>
  <si>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</si>
  <si>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</si>
  <si>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</si>
  <si>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</si>
  <si>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</si>
  <si>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</si>
  <si>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</si>
  <si>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</si>
  <si>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</si>
  <si>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</si>
  <si>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</si>
  <si>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</si>
  <si>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</si>
  <si>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</si>
  <si>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</si>
  <si>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</si>
  <si>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</si>
  <si>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</si>
  <si>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</si>
  <si>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</si>
  <si>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</si>
  <si>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</si>
  <si>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</si>
  <si>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</si>
  <si>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</si>
  <si>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</si>
  <si>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</si>
  <si>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</si>
  <si>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</si>
  <si>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</si>
  <si>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</si>
  <si>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</si>
  <si>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</si>
  <si>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</si>
  <si>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</si>
  <si>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</si>
  <si>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</si>
  <si>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</si>
  <si>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</si>
  <si>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</si>
  <si>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</si>
  <si>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</si>
  <si>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</si>
  <si>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</si>
  <si>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</si>
  <si>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</si>
  <si>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</si>
  <si>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</si>
  <si>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</si>
  <si>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</si>
  <si>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</si>
  <si>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</si>
  <si>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</si>
  <si>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</si>
  <si>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</si>
  <si>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</si>
  <si>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</si>
  <si>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</si>
  <si>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</si>
  <si>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</si>
  <si>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</si>
  <si>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</si>
  <si>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</si>
  <si>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</si>
  <si>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</si>
  <si>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</si>
  <si>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</si>
  <si>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</si>
  <si>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</si>
  <si>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</si>
  <si>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</si>
  <si>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</si>
  <si>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</si>
  <si>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</si>
  <si>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</si>
  <si>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</si>
  <si>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</si>
  <si>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</si>
  <si>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</si>
  <si>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</si>
  <si>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</si>
  <si>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</si>
  <si>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</si>
  <si>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</si>
  <si>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</si>
  <si>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</si>
  <si>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</si>
  <si>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</si>
  <si>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</si>
  <si>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</si>
  <si>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</si>
  <si>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</si>
  <si>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</si>
  <si>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</si>
  <si>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</si>
  <si>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</si>
  <si>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</si>
  <si>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</si>
  <si>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</si>
  <si>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</si>
  <si>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</si>
  <si>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</si>
  <si>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</si>
  <si>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</si>
  <si>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</si>
  <si>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</si>
  <si>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</si>
  <si>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</si>
  <si>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</si>
  <si>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</si>
  <si>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</si>
  <si>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</si>
  <si>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</si>
  <si>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</si>
  <si>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</si>
  <si>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</si>
  <si>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</si>
  <si>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</si>
  <si>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</si>
  <si>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</si>
  <si>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</si>
  <si>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</si>
  <si>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</si>
  <si>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</si>
  <si>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</si>
  <si>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</si>
  <si>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</si>
  <si>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</si>
  <si>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</si>
  <si>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</si>
  <si>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</si>
  <si>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</si>
  <si>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</si>
  <si>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</si>
  <si>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</si>
  <si>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</si>
  <si>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</si>
  <si>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</si>
  <si>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</si>
  <si>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</si>
  <si>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</si>
  <si>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</si>
  <si>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</si>
  <si>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</si>
  <si>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</si>
  <si>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</si>
  <si>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</si>
  <si>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</si>
  <si>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</si>
  <si>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</si>
  <si>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</si>
  <si>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</si>
  <si>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</si>
  <si>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</si>
  <si>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</si>
  <si>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</si>
  <si>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</si>
  <si>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</si>
  <si>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</si>
  <si>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</si>
  <si>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</si>
  <si>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</si>
  <si>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</si>
  <si>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</si>
  <si>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</si>
  <si>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</si>
  <si>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</si>
  <si>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</si>
  <si>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</si>
  <si>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</si>
  <si>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</si>
  <si>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</si>
  <si>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</si>
  <si>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</si>
  <si>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</si>
  <si>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</si>
  <si>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</si>
  <si>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</si>
  <si>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</si>
  <si>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</si>
  <si>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</si>
  <si>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</si>
  <si>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</si>
  <si>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</si>
  <si>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</si>
  <si>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</si>
  <si>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</si>
  <si>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</si>
  <si>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</si>
  <si>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</si>
  <si>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</si>
  <si>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</si>
  <si>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</si>
  <si>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</si>
  <si>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</si>
  <si>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</si>
  <si>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</si>
  <si>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</si>
  <si>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</si>
  <si>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</si>
  <si>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</si>
  <si>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</si>
  <si>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</si>
  <si>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</si>
  <si>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</si>
  <si>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</si>
  <si>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</si>
  <si>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</si>
  <si>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</si>
  <si>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</si>
  <si>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</si>
  <si>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</si>
  <si>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</si>
  <si>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</si>
  <si>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</si>
  <si>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</si>
  <si>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</si>
  <si>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</si>
  <si>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</si>
  <si>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</si>
  <si>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</si>
  <si>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</si>
  <si>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</si>
  <si>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</si>
  <si>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</si>
  <si>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</si>
  <si>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</si>
  <si>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</si>
  <si>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</si>
  <si>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</si>
  <si>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</si>
  <si>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</si>
  <si>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</si>
  <si>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</si>
  <si>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</si>
  <si>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</si>
  <si>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</si>
  <si>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</si>
  <si>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</si>
  <si>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</si>
  <si>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</si>
  <si>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</si>
  <si>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</si>
  <si>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</si>
  <si>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</si>
  <si>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</si>
  <si>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</si>
  <si>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</si>
  <si>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</si>
  <si>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</si>
  <si>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</si>
  <si>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</si>
  <si>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</si>
  <si>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</si>
  <si>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</si>
  <si>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</si>
  <si>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</si>
  <si>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</si>
  <si>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</si>
  <si>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</si>
  <si>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</si>
  <si>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</si>
  <si>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</si>
  <si>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</si>
  <si>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</si>
  <si>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</si>
  <si>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</si>
  <si>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</si>
  <si>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</si>
  <si>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</si>
  <si>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</si>
  <si>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</si>
  <si>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</si>
  <si>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</si>
  <si>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</si>
  <si>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</si>
  <si>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</si>
  <si>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</si>
  <si>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</si>
  <si>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</si>
  <si>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</si>
  <si>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</si>
  <si>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</si>
  <si>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</si>
  <si>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</si>
  <si>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</si>
  <si>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</si>
  <si>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</si>
  <si>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</si>
  <si>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</si>
  <si>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</si>
  <si>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</si>
  <si>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</si>
  <si>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</si>
  <si>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</si>
  <si>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</si>
  <si>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</si>
  <si>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</si>
  <si>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</si>
  <si>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</si>
  <si>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</si>
  <si>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</si>
  <si>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</si>
  <si>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</si>
  <si>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</si>
  <si>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</si>
  <si>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</si>
  <si>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</si>
  <si>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</si>
  <si>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</si>
  <si>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</si>
  <si>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</si>
  <si>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</si>
  <si>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</si>
  <si>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</si>
  <si>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</si>
  <si>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</si>
  <si>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</si>
  <si>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</si>
  <si>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</si>
  <si>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</si>
  <si>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</si>
  <si>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</si>
  <si>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</si>
  <si>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</si>
  <si>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</si>
  <si>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</si>
  <si>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</si>
  <si>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</si>
  <si>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</si>
  <si>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</si>
  <si>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</si>
  <si>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</si>
  <si>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</si>
  <si>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</si>
  <si>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</si>
  <si>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</si>
  <si>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</si>
  <si>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</si>
  <si>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</si>
  <si>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</si>
  <si>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</si>
  <si>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</si>
  <si>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</si>
  <si>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</si>
  <si>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</si>
  <si>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</si>
  <si>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</si>
  <si>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</si>
  <si>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</si>
  <si>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</si>
  <si>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</si>
  <si>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</si>
  <si>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</si>
  <si>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</si>
  <si>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</si>
  <si>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</si>
  <si>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</si>
  <si>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</si>
  <si>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</si>
  <si>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</si>
  <si>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</si>
  <si>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</si>
  <si>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</si>
  <si>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</si>
  <si>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</si>
  <si>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</si>
  <si>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</si>
  <si>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</si>
  <si>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</si>
  <si>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</si>
  <si>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</si>
  <si>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</si>
  <si>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</si>
  <si>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</si>
  <si>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</si>
  <si>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</si>
  <si>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</si>
  <si>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</si>
  <si>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</si>
  <si>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</si>
  <si>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</si>
  <si>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</si>
  <si>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</si>
  <si>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</si>
  <si>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</si>
  <si>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</si>
  <si>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</si>
  <si>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</si>
  <si>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</si>
  <si>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</si>
  <si>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</si>
  <si>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</si>
  <si>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</si>
  <si>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</si>
  <si>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</si>
  <si>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</si>
  <si>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</si>
  <si>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</si>
  <si>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</si>
  <si>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</si>
  <si>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</si>
  <si>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</si>
  <si>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</si>
  <si>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</si>
  <si>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</si>
  <si>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</si>
  <si>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</si>
  <si>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</si>
  <si>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</si>
  <si>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</si>
  <si>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</si>
  <si>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</si>
  <si>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</si>
  <si>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</si>
  <si>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</si>
  <si>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</si>
  <si>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</si>
  <si>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</si>
  <si>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</si>
  <si>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</si>
  <si>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</si>
  <si>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</si>
  <si>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</si>
  <si>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</si>
  <si>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</si>
  <si>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</si>
  <si>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</si>
  <si>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</si>
  <si>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</si>
  <si>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</si>
  <si>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</si>
  <si>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</si>
  <si>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</si>
  <si>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</si>
  <si>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</si>
  <si>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</si>
  <si>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</si>
  <si>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</si>
  <si>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</si>
  <si>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</si>
  <si>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</si>
  <si>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</si>
  <si>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</si>
  <si>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</si>
  <si>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</si>
  <si>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</si>
  <si>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</si>
  <si>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</si>
  <si>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</si>
  <si>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</si>
  <si>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</si>
  <si>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</si>
  <si>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</si>
  <si>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</si>
  <si>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</si>
  <si>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</si>
  <si>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</si>
  <si>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</si>
  <si>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</si>
  <si>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</si>
  <si>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</si>
  <si>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</si>
  <si>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</si>
  <si>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</si>
  <si>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</si>
  <si>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</si>
  <si>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</si>
  <si>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</si>
  <si>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</si>
  <si>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</si>
  <si>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</si>
  <si>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</si>
  <si>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</si>
  <si>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</si>
  <si>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</si>
  <si>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</si>
  <si>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</si>
  <si>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</si>
  <si>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</si>
  <si>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</si>
  <si>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</si>
  <si>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</si>
  <si>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</si>
  <si>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</si>
  <si>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</si>
  <si>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</si>
  <si>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</si>
  <si>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</si>
  <si>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</si>
  <si>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</si>
  <si>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</si>
  <si>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</si>
  <si>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</si>
  <si>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</si>
  <si>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</si>
  <si>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</si>
  <si>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</si>
  <si>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</si>
  <si>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</si>
  <si>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</si>
  <si>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</si>
  <si>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</si>
  <si>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</si>
  <si>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</si>
  <si>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</si>
  <si>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</si>
  <si>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</si>
  <si>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</si>
  <si>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</si>
  <si>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</si>
  <si>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</si>
  <si>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</si>
  <si>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</si>
  <si>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</si>
  <si>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</si>
  <si>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</si>
  <si>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</si>
  <si>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</si>
  <si>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</si>
  <si>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</si>
  <si>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</si>
  <si>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</si>
  <si>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</si>
  <si>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</si>
  <si>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</si>
  <si>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</si>
  <si>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</si>
  <si>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</si>
  <si>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</si>
  <si>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</si>
  <si>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</si>
  <si>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</si>
  <si>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</si>
  <si>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</si>
  <si>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</si>
  <si>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</si>
  <si>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</si>
  <si>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</si>
  <si>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</si>
  <si>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</si>
  <si>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</si>
  <si>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</si>
  <si>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</si>
  <si>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</si>
  <si>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</si>
  <si>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</si>
  <si>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</si>
  <si>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</si>
  <si>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</si>
  <si>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</si>
  <si>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</si>
  <si>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</si>
  <si>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</si>
  <si>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</si>
  <si>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</si>
  <si>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</si>
  <si>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</si>
  <si>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</si>
  <si>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</si>
  <si>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</si>
  <si>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</si>
  <si>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</si>
  <si>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</si>
  <si>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</si>
  <si>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</si>
  <si>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</si>
  <si>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</si>
  <si>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</si>
  <si>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</si>
  <si>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</si>
  <si>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</si>
  <si>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</si>
  <si>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</si>
  <si>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</si>
  <si>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</si>
  <si>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</si>
  <si>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</si>
  <si>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</si>
  <si>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</si>
  <si>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</si>
  <si>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</si>
  <si>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</si>
  <si>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</si>
  <si>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</si>
  <si>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</si>
  <si>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</si>
  <si>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</si>
  <si>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</si>
  <si>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</si>
  <si>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</si>
  <si>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</si>
  <si>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</si>
  <si>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</si>
  <si>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</si>
  <si>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</si>
  <si>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</si>
  <si>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</si>
  <si>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</si>
  <si>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</si>
  <si>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</si>
  <si>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</si>
  <si>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</si>
  <si>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</si>
  <si>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</si>
  <si>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</si>
  <si>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</si>
  <si>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</si>
  <si>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</si>
  <si>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</si>
  <si>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</si>
  <si>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</si>
  <si>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</si>
  <si>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</si>
  <si>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</si>
  <si>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</si>
  <si>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</si>
  <si>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</si>
  <si>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</si>
  <si>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</si>
  <si>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</si>
  <si>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</si>
  <si>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</si>
  <si>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</si>
  <si>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</si>
  <si>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</si>
  <si>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</si>
  <si>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</si>
  <si>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</si>
  <si>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</si>
  <si>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</si>
  <si>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</si>
  <si>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</si>
  <si>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</si>
  <si>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</si>
  <si>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</si>
  <si>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</si>
  <si>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</si>
  <si>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</si>
  <si>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</si>
  <si>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</si>
  <si>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</si>
  <si>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</si>
  <si>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</si>
  <si>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</si>
  <si>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</si>
  <si>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</si>
  <si>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</si>
  <si>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</si>
  <si>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</si>
  <si>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</si>
  <si>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</si>
  <si>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</si>
  <si>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</si>
  <si>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</si>
  <si>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</si>
  <si>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</si>
  <si>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</si>
  <si>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</si>
  <si>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</si>
  <si>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</si>
  <si>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</si>
  <si>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</si>
  <si>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</si>
  <si>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</si>
  <si>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</si>
  <si>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</si>
  <si>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</si>
  <si>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</si>
  <si>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</si>
  <si>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</si>
  <si>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</si>
  <si>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</si>
  <si>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</si>
  <si>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</si>
  <si>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</si>
  <si>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</si>
  <si>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</si>
  <si>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</si>
  <si>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</si>
  <si>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</si>
  <si>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</si>
  <si>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</si>
  <si>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</si>
  <si>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</si>
  <si>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</si>
  <si>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</si>
  <si>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</si>
  <si>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</si>
  <si>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</si>
  <si>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</si>
  <si>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</si>
  <si>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</si>
  <si>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</si>
  <si>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</si>
  <si>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</si>
  <si>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</si>
  <si>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</si>
  <si>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</si>
  <si>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</si>
  <si>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</si>
  <si>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</si>
  <si>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</si>
  <si>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</si>
  <si>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</si>
  <si>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</si>
  <si>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</si>
  <si>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</si>
  <si>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</si>
  <si>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</si>
  <si>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</si>
  <si>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</si>
  <si>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</si>
  <si>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</si>
  <si>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</si>
  <si>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</si>
  <si>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</si>
  <si>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</si>
  <si>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</si>
  <si>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</si>
  <si>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</si>
  <si>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</si>
  <si>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</si>
  <si>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</si>
  <si>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</si>
  <si>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</si>
  <si>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</si>
  <si>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</si>
  <si>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</si>
  <si>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</si>
  <si>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</si>
  <si>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</si>
  <si>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</si>
  <si>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</si>
  <si>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</si>
  <si>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</si>
  <si>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</si>
  <si>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</si>
  <si>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</si>
  <si>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</si>
  <si>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</si>
  <si>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</si>
  <si>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</si>
  <si>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</si>
  <si>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</si>
  <si>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</si>
  <si>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</si>
  <si>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</si>
  <si>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</si>
  <si>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</si>
  <si>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</si>
  <si>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</si>
  <si>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</si>
  <si>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</si>
  <si>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</si>
  <si>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</si>
  <si>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</si>
  <si>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</si>
  <si>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</si>
  <si>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</si>
  <si>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</si>
  <si>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</si>
  <si>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</si>
  <si>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</si>
  <si>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</si>
  <si>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</si>
  <si>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</si>
  <si>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</si>
  <si>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</si>
  <si>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</si>
  <si>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</si>
  <si>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</si>
  <si>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</si>
  <si>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</si>
  <si>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</si>
  <si>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</si>
  <si>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</si>
  <si>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</si>
  <si>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</si>
  <si>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</si>
  <si>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</si>
  <si>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</si>
  <si>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</si>
  <si>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</si>
  <si>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</si>
  <si>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</si>
  <si>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</si>
  <si>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</si>
  <si>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</si>
  <si>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</si>
  <si>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</si>
  <si>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</si>
  <si>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</si>
  <si>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</si>
  <si>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</si>
  <si>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</si>
  <si>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</si>
  <si>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</si>
  <si>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</si>
  <si>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</si>
  <si>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</si>
  <si>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</si>
  <si>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</si>
  <si>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</si>
  <si>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</si>
  <si>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</si>
  <si>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</si>
  <si>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</si>
  <si>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</si>
  <si>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</si>
  <si>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</si>
  <si>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</si>
  <si>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</si>
  <si>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</si>
  <si>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</si>
  <si>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</si>
  <si>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</si>
  <si>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</si>
  <si>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</si>
  <si>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</si>
  <si>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</si>
  <si>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</si>
  <si>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</si>
  <si>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</si>
  <si>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</si>
  <si>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</si>
  <si>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</si>
  <si>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</si>
  <si>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</si>
  <si>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</si>
  <si>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</si>
  <si>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</si>
  <si>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</si>
  <si>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</si>
  <si>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</si>
  <si>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</si>
  <si>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</si>
  <si>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</si>
  <si>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</si>
  <si>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</si>
  <si>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</si>
  <si>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</si>
  <si>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</si>
  <si>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</si>
  <si>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</si>
  <si>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</si>
  <si>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</si>
  <si>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</si>
  <si>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</si>
  <si>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</si>
  <si>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</si>
  <si>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</si>
  <si>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</si>
  <si>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</si>
  <si>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</si>
  <si>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</si>
  <si>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</si>
  <si>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</si>
  <si>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</si>
  <si>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</si>
  <si>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</si>
  <si>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</si>
  <si>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</si>
  <si>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</si>
  <si>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</si>
  <si>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</si>
  <si>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</si>
  <si>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</si>
  <si>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</si>
  <si>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</si>
  <si>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</si>
  <si>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</si>
  <si>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</si>
  <si>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</si>
  <si>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</si>
  <si>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</si>
  <si>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</si>
  <si>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</si>
  <si>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</si>
  <si>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</si>
  <si>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</si>
  <si>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</si>
  <si>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</si>
  <si>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</si>
  <si>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</si>
  <si>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</si>
  <si>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</si>
  <si>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</si>
  <si>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</si>
  <si>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</si>
  <si>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</si>
  <si>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</si>
  <si>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</si>
  <si>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</si>
  <si>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</si>
  <si>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</si>
  <si>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</si>
  <si>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</si>
  <si>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</si>
  <si>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</si>
  <si>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</si>
  <si>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</si>
  <si>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</si>
  <si>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</si>
  <si>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</si>
  <si>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</si>
  <si>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</si>
  <si>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</si>
  <si>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</si>
  <si>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</si>
  <si>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</si>
  <si>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</si>
  <si>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</si>
  <si>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</si>
  <si>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</si>
  <si>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</si>
  <si>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</si>
  <si>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</si>
  <si>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</si>
  <si>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</si>
  <si>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</si>
  <si>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</si>
  <si>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</si>
  <si>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</si>
  <si>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</si>
  <si>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</si>
  <si>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</si>
  <si>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</si>
  <si>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</si>
  <si>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</si>
  <si>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</si>
  <si>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</si>
  <si>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</si>
  <si>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</si>
  <si>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</si>
  <si>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</si>
  <si>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</si>
  <si>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</si>
  <si>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</si>
  <si>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</si>
  <si>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</si>
  <si>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</si>
  <si>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</si>
  <si>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</si>
  <si>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</si>
  <si>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</si>
  <si>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</si>
  <si>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</si>
  <si>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</si>
  <si>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</si>
  <si>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</si>
  <si>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</si>
  <si>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</si>
  <si>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</si>
  <si>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</si>
  <si>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</si>
  <si>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</si>
  <si>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</si>
  <si>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</si>
  <si>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</si>
  <si>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</si>
  <si>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</si>
  <si>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</si>
  <si>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</si>
  <si>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</si>
  <si>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</si>
  <si>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</si>
  <si>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</si>
  <si>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</si>
  <si>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</si>
  <si>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</si>
  <si>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</si>
  <si>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</si>
  <si>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</si>
  <si>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</si>
  <si>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</si>
  <si>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</si>
  <si>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</si>
  <si>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</si>
  <si>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</si>
  <si>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</si>
  <si>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</si>
  <si>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</si>
  <si>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</si>
  <si>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</si>
  <si>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</si>
  <si>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</si>
  <si>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</si>
  <si>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</si>
  <si>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</si>
  <si>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</si>
  <si>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</si>
  <si>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</si>
  <si>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</si>
  <si>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</si>
  <si>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</si>
  <si>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</si>
  <si>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</si>
  <si>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</si>
  <si>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</si>
  <si>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</si>
  <si>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</si>
  <si>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</si>
  <si>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</si>
  <si>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</si>
  <si>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</si>
  <si>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</si>
  <si>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</si>
  <si>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</si>
  <si>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</si>
  <si>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</si>
  <si>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</si>
  <si>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</si>
  <si>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</si>
  <si>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</si>
  <si>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</si>
  <si>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</si>
  <si>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</si>
  <si>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</si>
  <si>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</si>
  <si>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</si>
  <si>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</si>
  <si>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</si>
  <si>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</si>
  <si>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</si>
  <si>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</si>
  <si>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</si>
  <si>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</si>
  <si>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</si>
  <si>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</si>
  <si>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</si>
  <si>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</si>
  <si>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</si>
  <si>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</si>
  <si>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</si>
  <si>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</si>
  <si>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</si>
  <si>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</si>
  <si>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</si>
  <si>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</si>
  <si>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</si>
  <si>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</si>
  <si>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</si>
  <si>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</si>
  <si>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</si>
  <si>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</si>
  <si>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</si>
  <si>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</si>
  <si>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</si>
  <si>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</si>
  <si>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</si>
  <si>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</si>
  <si>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</si>
  <si>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</si>
  <si>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</si>
  <si>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</si>
  <si>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</si>
  <si>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</si>
  <si>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</si>
  <si>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</si>
  <si>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</si>
  <si>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</si>
  <si>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</si>
  <si>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</si>
  <si>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</si>
  <si>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</si>
  <si>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</si>
  <si>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</si>
  <si>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</si>
  <si>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</si>
  <si>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</si>
  <si>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</si>
  <si>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</si>
  <si>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</si>
  <si>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</si>
  <si>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</si>
  <si>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</si>
  <si>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</si>
  <si>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</si>
  <si>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</si>
  <si>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</si>
  <si>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</si>
  <si>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</si>
  <si>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</si>
  <si>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</si>
  <si>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</si>
  <si>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</si>
  <si>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</si>
  <si>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</si>
  <si>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</si>
  <si>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</si>
  <si>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</si>
  <si>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</si>
  <si>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</si>
  <si>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</si>
  <si>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</si>
  <si>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</si>
  <si>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</si>
  <si>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</si>
  <si>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</si>
  <si>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</si>
  <si>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</si>
  <si>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</si>
  <si>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</si>
  <si>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</si>
  <si>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</si>
  <si>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</si>
  <si>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</si>
  <si>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</si>
  <si>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</si>
  <si>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</si>
  <si>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</si>
  <si>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</si>
  <si>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</si>
  <si>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</si>
  <si>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</si>
  <si>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</si>
  <si>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</si>
  <si>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</si>
  <si>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</si>
  <si>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</si>
  <si>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</si>
  <si>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</si>
  <si>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</si>
  <si>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</si>
  <si>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</si>
  <si>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</si>
  <si>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</si>
  <si>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</si>
  <si>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</si>
  <si>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</si>
  <si>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</si>
  <si>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</si>
  <si>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</si>
  <si>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</si>
  <si>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</si>
  <si>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</si>
  <si>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</si>
  <si>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</si>
  <si>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</si>
  <si>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</si>
  <si>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</si>
  <si>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</si>
  <si>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</si>
  <si>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</si>
  <si>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</si>
  <si>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</si>
  <si>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</si>
  <si>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</si>
  <si>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</si>
  <si>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</si>
  <si>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</si>
  <si>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</si>
  <si>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</si>
  <si>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</si>
  <si>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</si>
  <si>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</si>
  <si>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</si>
  <si>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</si>
  <si>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</si>
  <si>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</si>
  <si>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</si>
  <si>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</si>
  <si>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</si>
  <si>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</si>
  <si>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</si>
  <si>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</si>
  <si>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</si>
  <si>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</si>
  <si>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</si>
  <si>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</si>
  <si>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</si>
  <si>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</si>
  <si>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</si>
  <si>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</si>
  <si>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</si>
  <si>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</si>
  <si>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</si>
  <si>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</si>
  <si>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</si>
  <si>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</si>
  <si>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</si>
  <si>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</si>
  <si>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</si>
  <si>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</si>
  <si>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</si>
  <si>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</si>
  <si>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</si>
  <si>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</si>
  <si>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</si>
  <si>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</si>
  <si>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</si>
  <si>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</si>
  <si>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</si>
  <si>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</si>
  <si>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</si>
  <si>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</si>
  <si>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</si>
  <si>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</si>
  <si>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</si>
  <si>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</si>
  <si>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</si>
  <si>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</si>
  <si>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</si>
  <si>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</si>
  <si>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</si>
  <si>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</si>
  <si>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</si>
  <si>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</si>
  <si>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</si>
  <si>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</si>
  <si>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</si>
  <si>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</si>
  <si>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</si>
  <si>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</si>
  <si>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</si>
  <si>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</si>
  <si>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</si>
  <si>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</si>
  <si>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</si>
  <si>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</si>
  <si>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</si>
  <si>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</si>
  <si>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</si>
  <si>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</si>
  <si>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</si>
  <si>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</si>
  <si>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</si>
  <si>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</si>
  <si>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</si>
  <si>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</si>
  <si>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</si>
  <si>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</si>
  <si>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</si>
  <si>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</si>
  <si>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</si>
  <si>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</si>
  <si>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</si>
  <si>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</si>
  <si>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</si>
  <si>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</si>
  <si>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</si>
  <si>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</si>
  <si>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</si>
  <si>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</si>
  <si>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</si>
  <si>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</si>
  <si>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</si>
  <si>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</si>
  <si>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</si>
  <si>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</si>
  <si>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</si>
  <si>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</si>
  <si>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</si>
  <si>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</si>
  <si>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</si>
  <si>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</si>
  <si>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</si>
  <si>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</si>
  <si>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</si>
  <si>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</si>
  <si>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</si>
  <si>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</si>
  <si>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</si>
  <si>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</si>
  <si>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</si>
  <si>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</si>
  <si>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</si>
  <si>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</si>
  <si>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</si>
  <si>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</si>
  <si>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</si>
  <si>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</si>
  <si>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</si>
  <si>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</si>
  <si>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</si>
  <si>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</si>
  <si>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</si>
  <si>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</si>
  <si>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</si>
  <si>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</si>
  <si>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</si>
  <si>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</si>
  <si>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</si>
  <si>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</si>
  <si>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</si>
  <si>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</si>
  <si>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</si>
  <si>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</si>
  <si>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</si>
  <si>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</si>
  <si>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</si>
  <si>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</si>
  <si>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</si>
  <si>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</si>
  <si>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</si>
  <si>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</si>
  <si>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</si>
  <si>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</si>
  <si>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</si>
  <si>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</si>
  <si>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</si>
  <si>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</si>
  <si>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</si>
  <si>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</si>
  <si>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</si>
  <si>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</si>
  <si>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</si>
  <si>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</si>
  <si>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</si>
  <si>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</si>
  <si>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</si>
  <si>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</si>
  <si>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</si>
  <si>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</si>
  <si>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</si>
  <si>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</si>
  <si>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</si>
  <si>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</si>
  <si>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</si>
  <si>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</si>
  <si>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</si>
  <si>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</si>
  <si>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</si>
  <si>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</si>
  <si>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</si>
  <si>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</si>
  <si>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</si>
  <si>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</si>
  <si>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</si>
  <si>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</si>
  <si>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</si>
  <si>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</si>
  <si>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</si>
  <si>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</si>
  <si>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</si>
  <si>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</si>
  <si>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</si>
  <si>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</si>
  <si>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</si>
  <si>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</si>
  <si>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</si>
  <si>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</si>
  <si>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</si>
  <si>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</si>
  <si>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</si>
  <si>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</si>
  <si>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</si>
  <si>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</si>
  <si>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</si>
  <si>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</si>
  <si>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</si>
  <si>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</si>
  <si>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</si>
  <si>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</si>
  <si>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</si>
  <si>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</si>
  <si>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</si>
  <si>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</si>
  <si>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</si>
  <si>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</si>
  <si>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</si>
  <si>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</si>
  <si>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</si>
  <si>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</si>
  <si>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</si>
  <si>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</si>
  <si>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</si>
  <si>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</si>
  <si>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</si>
  <si>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</si>
  <si>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</si>
  <si>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</si>
  <si>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</si>
  <si>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</si>
  <si>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</si>
  <si>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</si>
  <si>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</si>
  <si>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</si>
  <si>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</si>
  <si>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</si>
  <si>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</si>
  <si>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</si>
  <si>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</si>
  <si>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</si>
  <si>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</si>
  <si>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</si>
  <si>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</si>
  <si>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</si>
  <si>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</si>
  <si>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</si>
  <si>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</si>
  <si>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</si>
  <si>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</si>
  <si>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</si>
  <si>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</si>
  <si>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</si>
  <si>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</si>
  <si>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</si>
  <si>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</si>
  <si>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</si>
  <si>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</si>
  <si>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</si>
  <si>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</si>
  <si>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</si>
  <si>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</si>
  <si>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</si>
  <si>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</si>
  <si>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</si>
  <si>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</si>
  <si>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</si>
  <si>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</si>
  <si>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</si>
  <si>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</si>
  <si>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</si>
  <si>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</si>
  <si>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</si>
  <si>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</si>
  <si>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</si>
  <si>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</si>
  <si>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</si>
  <si>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</si>
  <si>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</si>
  <si>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</si>
  <si>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</si>
  <si>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</si>
  <si>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</si>
  <si>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</si>
  <si>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</si>
  <si>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</si>
  <si>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</si>
  <si>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</si>
  <si>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</si>
  <si>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</si>
  <si>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</si>
  <si>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</si>
  <si>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</si>
  <si>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</si>
  <si>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</si>
  <si>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</si>
  <si>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</si>
  <si>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</si>
  <si>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</si>
  <si>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</si>
  <si>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</si>
  <si>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</si>
  <si>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</si>
  <si>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</si>
  <si>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</si>
  <si>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</si>
  <si>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</si>
  <si>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</si>
  <si>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</si>
  <si>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</si>
  <si>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</si>
  <si>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</si>
  <si>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</si>
  <si>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</si>
  <si>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</si>
  <si>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</si>
  <si>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</si>
  <si>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</si>
  <si>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</si>
  <si>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</si>
  <si>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</si>
  <si>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</si>
  <si>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</si>
  <si>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</si>
  <si>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</si>
  <si>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</si>
  <si>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</si>
  <si>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</si>
  <si>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</si>
  <si>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</si>
  <si>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</si>
  <si>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</si>
  <si>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</si>
  <si>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</si>
  <si>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</si>
  <si>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</si>
  <si>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</si>
  <si>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</si>
  <si>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</si>
  <si>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</si>
  <si>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</si>
  <si>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</si>
  <si>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</si>
  <si>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</si>
  <si>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</si>
  <si>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</si>
  <si>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</si>
  <si>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</si>
  <si>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</si>
  <si>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</si>
  <si>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</si>
  <si>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</si>
  <si>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</si>
  <si>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</si>
  <si>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</si>
  <si>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</si>
  <si>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</si>
  <si>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</si>
  <si>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</si>
  <si>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</si>
  <si>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</si>
  <si>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</si>
  <si>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</si>
  <si>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</si>
  <si>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</si>
  <si>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</si>
  <si>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</si>
  <si>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</si>
  <si>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</si>
  <si>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</si>
  <si>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</si>
  <si>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</si>
  <si>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</si>
  <si>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</si>
  <si>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</si>
  <si>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</si>
  <si>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</si>
  <si>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</si>
  <si>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</si>
  <si>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</si>
  <si>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</si>
  <si>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</si>
  <si>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</si>
  <si>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</si>
  <si>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</si>
  <si>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</si>
  <si>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</si>
  <si>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</si>
  <si>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</si>
  <si>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</si>
  <si>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</si>
  <si>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</si>
  <si>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</si>
  <si>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</si>
  <si>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</si>
  <si>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</si>
  <si>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</si>
  <si>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</si>
  <si>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</si>
  <si>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</si>
  <si>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</si>
  <si>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</si>
  <si>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</si>
  <si>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</si>
  <si>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</si>
  <si>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</si>
  <si>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</si>
  <si>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</si>
  <si>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</si>
  <si>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</si>
  <si>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</si>
  <si>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</si>
  <si>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</si>
  <si>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</si>
  <si>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</si>
  <si>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</si>
  <si>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</si>
  <si>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</si>
  <si>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</si>
  <si>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</si>
  <si>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</si>
  <si>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</si>
  <si>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</si>
  <si>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</si>
  <si>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</si>
  <si>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</si>
  <si>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</si>
  <si>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</si>
  <si>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</si>
  <si>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</si>
  <si>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</si>
  <si>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</si>
  <si>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</si>
  <si>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</si>
  <si>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</si>
  <si>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</si>
  <si>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</si>
  <si>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</si>
  <si>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</si>
  <si>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</si>
  <si>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</si>
  <si>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</si>
  <si>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</si>
  <si>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</si>
  <si>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</si>
  <si>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</si>
  <si>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</si>
  <si>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</si>
  <si>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</si>
  <si>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</si>
  <si>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</si>
  <si>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</si>
  <si>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</si>
  <si>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</si>
  <si>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</si>
  <si>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</si>
  <si>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</si>
  <si>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</si>
  <si>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</si>
  <si>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</si>
  <si>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</si>
  <si>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</si>
  <si>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</si>
  <si>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</si>
  <si>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</si>
  <si>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</si>
  <si>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</si>
  <si>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</si>
  <si>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</si>
  <si>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</si>
  <si>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</si>
  <si>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</si>
  <si>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</si>
  <si>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</si>
  <si>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</si>
  <si>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</si>
  <si>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</si>
  <si>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</si>
  <si>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</si>
  <si>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</si>
  <si>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</si>
  <si>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</si>
  <si>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</si>
  <si>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</si>
  <si>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</si>
  <si>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</si>
  <si>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</si>
  <si>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</si>
  <si>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</si>
  <si>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</si>
  <si>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</si>
  <si>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</si>
  <si>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</si>
  <si>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</si>
  <si>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</si>
  <si>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</si>
  <si>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</si>
  <si>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</si>
  <si>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</si>
  <si>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</si>
  <si>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</si>
  <si>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</si>
  <si>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</si>
  <si>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</si>
  <si>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</si>
  <si>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</si>
  <si>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</si>
  <si>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</si>
  <si>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</si>
  <si>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</si>
  <si>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</si>
  <si>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</si>
  <si>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</si>
  <si>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</si>
  <si>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</si>
  <si>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</si>
  <si>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</si>
  <si>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</si>
  <si>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</si>
  <si>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</si>
  <si>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</si>
  <si>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</si>
  <si>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</si>
  <si>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</si>
  <si>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</si>
  <si>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</si>
  <si>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</si>
  <si>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</si>
  <si>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</si>
  <si>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</si>
  <si>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</si>
  <si>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</si>
  <si>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</si>
  <si>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</si>
  <si>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</si>
  <si>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</si>
  <si>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</si>
  <si>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</si>
  <si>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</si>
  <si>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</si>
  <si>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</si>
  <si>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</si>
  <si>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</si>
  <si>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</si>
  <si>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</si>
  <si>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</si>
  <si>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</si>
  <si>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</si>
  <si>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</si>
  <si>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</si>
  <si>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</si>
  <si>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</si>
  <si>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</si>
  <si>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</si>
  <si>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</si>
  <si>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</si>
  <si>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</si>
  <si>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</si>
  <si>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</si>
  <si>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</si>
  <si>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</si>
  <si>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</si>
  <si>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</si>
  <si>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</si>
  <si>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</si>
  <si>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</si>
  <si>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</si>
  <si>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</si>
  <si>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</si>
  <si>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</si>
  <si>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</si>
  <si>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</si>
  <si>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</si>
  <si>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</si>
  <si>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</si>
  <si>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</si>
  <si>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</si>
  <si>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</si>
  <si>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</si>
  <si>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</si>
  <si>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</si>
  <si>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</si>
  <si>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</si>
  <si>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</si>
  <si>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</si>
  <si>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</si>
  <si>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</si>
  <si>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</si>
  <si>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</si>
  <si>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</si>
  <si>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</si>
  <si>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</si>
  <si>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</si>
  <si>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</si>
  <si>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</si>
  <si>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</si>
  <si>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</si>
  <si>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</si>
  <si>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</si>
  <si>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</si>
  <si>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</si>
  <si>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</si>
  <si>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</si>
  <si>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</si>
  <si>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</si>
  <si>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</si>
  <si>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</si>
  <si>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</si>
  <si>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</si>
  <si>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</si>
  <si>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</si>
  <si>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</si>
  <si>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</si>
  <si>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</si>
  <si>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</si>
  <si>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</si>
  <si>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</si>
  <si>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</si>
  <si>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</si>
  <si>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</si>
  <si>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</si>
  <si>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</si>
  <si>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</si>
  <si>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</si>
  <si>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</si>
  <si>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</si>
  <si>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</si>
  <si>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</si>
  <si>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</si>
  <si>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</si>
  <si>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</si>
  <si>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</si>
  <si>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</si>
  <si>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</si>
  <si>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</si>
  <si>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</si>
  <si>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</si>
  <si>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</si>
  <si>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</si>
  <si>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</si>
  <si>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</si>
  <si>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</si>
  <si>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</si>
  <si>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</si>
  <si>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</si>
  <si>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</si>
  <si>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</si>
  <si>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</si>
  <si>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</si>
  <si>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</si>
  <si>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</si>
  <si>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</si>
  <si>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</si>
  <si>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</si>
  <si>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</si>
  <si>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</si>
  <si>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</si>
  <si>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</si>
  <si>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</si>
  <si>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</si>
  <si>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</si>
  <si>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</si>
  <si>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</si>
  <si>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</si>
  <si>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</si>
  <si>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</si>
  <si>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</si>
  <si>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</si>
  <si>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</si>
  <si>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</si>
  <si>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</si>
  <si>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</si>
  <si>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</si>
  <si>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</si>
  <si>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</si>
  <si>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</si>
  <si>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</si>
  <si>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</si>
  <si>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</si>
  <si>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</si>
  <si>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</si>
  <si>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</si>
  <si>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</si>
  <si>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</si>
  <si>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</si>
  <si>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</si>
  <si>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</si>
  <si>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</si>
  <si>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</si>
  <si>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</si>
  <si>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</si>
  <si>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</si>
  <si>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</si>
  <si>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</si>
  <si>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</si>
  <si>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</si>
  <si>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</si>
  <si>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</si>
  <si>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</si>
  <si>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</si>
  <si>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</si>
  <si>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</si>
  <si>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</si>
  <si>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</si>
  <si>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</si>
  <si>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</si>
  <si>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</si>
  <si>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</si>
  <si>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</si>
  <si>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</si>
  <si>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</si>
  <si>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</si>
  <si>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</si>
  <si>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</si>
  <si>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</si>
  <si>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</si>
  <si>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</si>
  <si>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</si>
  <si>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</si>
  <si>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</si>
  <si>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</si>
  <si>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</si>
  <si>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</si>
  <si>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</si>
  <si>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</si>
  <si>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</si>
  <si>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</si>
  <si>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</si>
  <si>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</si>
  <si>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</si>
  <si>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</si>
  <si>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</si>
  <si>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</si>
  <si>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</si>
  <si>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</si>
  <si>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</si>
  <si>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</si>
  <si>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</si>
  <si>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</si>
  <si>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</si>
  <si>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</si>
  <si>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</si>
  <si>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</si>
  <si>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</si>
  <si>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</si>
  <si>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</si>
  <si>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</si>
  <si>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</si>
  <si>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</si>
  <si>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</si>
  <si>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</si>
  <si>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</si>
  <si>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</si>
  <si>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</si>
  <si>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</si>
  <si>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</si>
  <si>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</si>
  <si>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</si>
  <si>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</si>
  <si>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</si>
  <si>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</si>
  <si>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</si>
  <si>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</si>
  <si>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</si>
  <si>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</si>
  <si>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</si>
  <si>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</si>
  <si>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</si>
  <si>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</si>
  <si>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</si>
  <si>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</si>
  <si>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</si>
  <si>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</si>
  <si>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</si>
  <si>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</si>
  <si>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</si>
  <si>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</si>
  <si>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</si>
  <si>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</si>
  <si>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</si>
  <si>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</si>
  <si>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</si>
  <si>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</si>
  <si>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</si>
  <si>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</si>
  <si>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</si>
  <si>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</si>
  <si>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</si>
  <si>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</si>
  <si>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</si>
  <si>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</si>
  <si>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</si>
  <si>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</si>
  <si>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</si>
  <si>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</si>
  <si>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</si>
  <si>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</si>
  <si>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</si>
  <si>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</si>
  <si>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</si>
  <si>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</si>
  <si>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</si>
  <si>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</si>
  <si>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</si>
  <si>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</si>
  <si>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</si>
  <si>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</si>
  <si>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</si>
  <si>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</si>
  <si>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</si>
  <si>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</si>
  <si>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</si>
  <si>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</si>
  <si>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</si>
  <si>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</si>
  <si>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</si>
  <si>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</si>
  <si>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</si>
  <si>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</si>
  <si>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</si>
  <si>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</si>
  <si>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</si>
  <si>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</si>
  <si>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</si>
  <si>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</si>
  <si>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</si>
  <si>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</si>
  <si>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</si>
  <si>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</si>
  <si>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</si>
  <si>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</si>
  <si>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</si>
  <si>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</si>
  <si>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</si>
  <si>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</si>
  <si>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</si>
  <si>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</si>
  <si>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</si>
  <si>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</si>
  <si>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</si>
  <si>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</si>
  <si>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</si>
  <si>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</si>
  <si>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</si>
  <si>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</si>
  <si>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</si>
  <si>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</si>
  <si>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</si>
  <si>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</si>
  <si>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</si>
  <si>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</si>
  <si>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</si>
  <si>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</si>
  <si>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</si>
  <si>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</si>
  <si>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</si>
  <si>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</si>
  <si>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</si>
  <si>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</si>
  <si>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</si>
  <si>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</si>
  <si>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</si>
  <si>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</si>
  <si>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</si>
  <si>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</si>
  <si>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</si>
  <si>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</si>
  <si>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</si>
  <si>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</si>
  <si>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</si>
  <si>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</si>
  <si>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</si>
  <si>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</si>
  <si>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</si>
  <si>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</si>
  <si>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</si>
  <si>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</si>
  <si>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</si>
  <si>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</si>
  <si>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</si>
  <si>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</si>
  <si>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</si>
  <si>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</si>
  <si>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</si>
  <si>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</si>
  <si>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</si>
  <si>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</si>
  <si>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</si>
  <si>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</si>
  <si>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</si>
  <si>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</si>
  <si>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</si>
  <si>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</si>
  <si>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</si>
  <si>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</si>
  <si>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</si>
  <si>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</si>
  <si>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</si>
  <si>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</si>
  <si>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</si>
  <si>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</si>
  <si>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</si>
  <si>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</si>
  <si>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</si>
  <si>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</si>
  <si>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</si>
  <si>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</si>
  <si>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</si>
  <si>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</si>
  <si>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</si>
  <si>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</si>
  <si>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</si>
  <si>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</si>
  <si>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</si>
  <si>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</si>
  <si>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</si>
  <si>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</si>
  <si>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</si>
  <si>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</si>
  <si>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</si>
  <si>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</si>
  <si>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</si>
  <si>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</si>
  <si>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</si>
  <si>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</si>
  <si>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</si>
  <si>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</si>
  <si>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</si>
  <si>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</si>
  <si>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</si>
  <si>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</si>
  <si>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</si>
  <si>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</si>
  <si>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</si>
  <si>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</si>
  <si>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</si>
  <si>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</si>
  <si>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</si>
  <si>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</si>
  <si>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</si>
  <si>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</si>
  <si>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</si>
  <si>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</si>
  <si>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</si>
  <si>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</si>
  <si>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</si>
  <si>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</si>
  <si>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</si>
  <si>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</si>
  <si>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</si>
  <si>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</si>
  <si>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</si>
  <si>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</si>
  <si>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</si>
  <si>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</si>
  <si>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</si>
  <si>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</si>
  <si>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</si>
  <si>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</si>
  <si>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</si>
  <si>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</si>
  <si>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</si>
  <si>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</si>
  <si>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</si>
  <si>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</si>
  <si>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</si>
  <si>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</si>
  <si>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</si>
  <si>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</si>
  <si>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</si>
  <si>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</si>
  <si>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</si>
  <si>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</si>
  <si>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</si>
  <si>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</si>
  <si>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</si>
  <si>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</si>
  <si>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</si>
  <si>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</si>
  <si>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</si>
  <si>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</si>
  <si>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</si>
  <si>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</si>
  <si>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</si>
  <si>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</si>
  <si>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</si>
  <si>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</si>
  <si>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</si>
  <si>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</si>
  <si>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</si>
  <si>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</si>
  <si>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</si>
  <si>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</si>
  <si>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</si>
  <si>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</si>
  <si>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</si>
  <si>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</si>
  <si>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</si>
  <si>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</si>
  <si>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</si>
  <si>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</si>
  <si>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</si>
  <si>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</si>
  <si>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</si>
  <si>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</si>
  <si>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</si>
  <si>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</si>
  <si>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</si>
  <si>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</si>
  <si>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</si>
  <si>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</si>
  <si>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</si>
  <si>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</si>
  <si>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</si>
  <si>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</si>
  <si>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</si>
  <si>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</si>
  <si>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</si>
  <si>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</si>
  <si>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</si>
  <si>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</si>
  <si>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</si>
  <si>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</si>
  <si>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</si>
  <si>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</si>
  <si>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</si>
  <si>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</si>
  <si>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</si>
  <si>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</si>
  <si>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</si>
  <si>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</si>
  <si>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</si>
  <si>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</si>
  <si>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</si>
  <si>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</si>
  <si>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</si>
  <si>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</si>
  <si>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</si>
  <si>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</si>
  <si>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</si>
  <si>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</si>
  <si>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</si>
  <si>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</si>
  <si>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</si>
  <si>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</si>
  <si>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</si>
  <si>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</si>
  <si>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</si>
  <si>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</si>
  <si>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</si>
  <si>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</si>
  <si>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</si>
  <si>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</si>
  <si>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</si>
  <si>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</si>
  <si>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</si>
  <si>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</si>
  <si>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</si>
  <si>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</si>
  <si>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</si>
  <si>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</si>
  <si>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</si>
  <si>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</si>
  <si>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</si>
  <si>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</si>
  <si>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</si>
  <si>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</si>
  <si>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</si>
  <si>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</si>
  <si>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</si>
  <si>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</si>
  <si>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</si>
  <si>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</si>
  <si>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</si>
  <si>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</si>
  <si>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</si>
  <si>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</si>
  <si>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</si>
  <si>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</si>
  <si>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</si>
  <si>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</si>
  <si>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</si>
  <si>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</si>
  <si>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</si>
  <si>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</si>
  <si>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</si>
  <si>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</si>
  <si>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</si>
  <si>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</si>
  <si>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</si>
  <si>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</si>
  <si>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</si>
  <si>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</si>
  <si>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</si>
  <si>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</si>
  <si>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</si>
  <si>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</si>
  <si>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</si>
  <si>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</si>
  <si>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</si>
  <si>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</si>
  <si>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</si>
  <si>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</si>
  <si>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</si>
  <si>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</si>
  <si>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</si>
  <si>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</si>
  <si>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</si>
  <si>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</si>
  <si>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</si>
  <si>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</si>
  <si>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</si>
  <si>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</si>
  <si>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</si>
  <si>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</si>
  <si>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</si>
  <si>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</si>
  <si>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</si>
  <si>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</si>
  <si>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</si>
  <si>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</si>
  <si>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</si>
  <si>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</si>
  <si>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</si>
  <si>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</si>
  <si>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</si>
  <si>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</si>
  <si>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</si>
  <si>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</si>
  <si>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</si>
  <si>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</si>
  <si>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</si>
  <si>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</si>
  <si>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</si>
  <si>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</si>
  <si>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</si>
  <si>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</si>
  <si>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</si>
  <si>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</si>
  <si>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</si>
  <si>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</si>
  <si>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</si>
  <si>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</si>
  <si>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</si>
  <si>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</si>
  <si>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</si>
  <si>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</si>
  <si>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</si>
  <si>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</si>
  <si>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</si>
  <si>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</si>
  <si>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</si>
  <si>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</si>
  <si>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</si>
  <si>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</si>
  <si>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</si>
  <si>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</si>
  <si>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</si>
  <si>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</si>
  <si>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</si>
  <si>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</si>
  <si>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</si>
  <si>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</si>
  <si>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</si>
  <si>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</si>
  <si>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</si>
  <si>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</si>
  <si>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</si>
  <si>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</si>
  <si>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</si>
  <si>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</si>
  <si>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</si>
  <si>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</si>
  <si>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</si>
  <si>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</si>
  <si>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</si>
  <si>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</si>
  <si>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</si>
  <si>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</si>
  <si>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</si>
  <si>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</si>
  <si>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</si>
  <si>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</si>
  <si>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</si>
  <si>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</si>
  <si>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</si>
  <si>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</si>
  <si>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</si>
  <si>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</si>
  <si>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</si>
  <si>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</si>
  <si>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</si>
  <si>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</si>
  <si>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</si>
  <si>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</si>
  <si>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</si>
  <si>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</si>
  <si>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</si>
  <si>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</si>
  <si>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</si>
  <si>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</si>
  <si>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</si>
  <si>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</si>
  <si>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</si>
  <si>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</si>
  <si>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</si>
  <si>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</si>
  <si>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</si>
  <si>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</si>
  <si>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</si>
  <si>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</si>
  <si>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</si>
  <si>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</si>
  <si>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</si>
  <si>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</si>
  <si>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</si>
  <si>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</si>
  <si>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</si>
  <si>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</si>
  <si>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</si>
  <si>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</si>
  <si>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</si>
  <si>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</si>
  <si>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</si>
  <si>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</si>
  <si>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</si>
  <si>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</si>
  <si>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</si>
  <si>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</si>
  <si>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</si>
  <si>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</si>
  <si>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</si>
  <si>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</si>
  <si>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</si>
  <si>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</si>
  <si>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</si>
  <si>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</si>
  <si>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</si>
  <si>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</si>
  <si>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</si>
  <si>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</si>
  <si>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</si>
  <si>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</si>
  <si>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</si>
  <si>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</si>
  <si>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</si>
  <si>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</si>
  <si>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</si>
  <si>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</si>
  <si>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</si>
  <si>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</si>
  <si>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</si>
  <si>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</si>
  <si>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</si>
  <si>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</si>
  <si>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</si>
  <si>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</si>
  <si>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</si>
  <si>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</si>
  <si>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</si>
  <si>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</si>
  <si>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</si>
  <si>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</si>
  <si>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</si>
  <si>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</si>
  <si>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</si>
  <si>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</si>
  <si>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</si>
  <si>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</si>
  <si>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</si>
  <si>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</si>
  <si>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</si>
  <si>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</si>
  <si>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</si>
  <si>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</si>
  <si>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</si>
  <si>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</si>
  <si>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</si>
  <si>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</si>
  <si>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</si>
  <si>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</si>
  <si>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</si>
  <si>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</si>
  <si>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</si>
  <si>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</si>
  <si>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</si>
  <si>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</si>
  <si>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</si>
  <si>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</si>
  <si>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</si>
  <si>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</si>
  <si>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</si>
  <si>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</si>
  <si>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</si>
  <si>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</si>
  <si>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</si>
  <si>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</si>
  <si>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</si>
  <si>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</si>
  <si>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</si>
  <si>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</si>
  <si>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</si>
  <si>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</si>
  <si>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</si>
  <si>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</si>
  <si>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</si>
  <si>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</si>
  <si>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</si>
  <si>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</si>
  <si>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</si>
  <si>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</si>
  <si>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</si>
  <si>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</si>
  <si>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</si>
  <si>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</si>
  <si>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</si>
  <si>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</si>
  <si>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</si>
  <si>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</si>
  <si>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</si>
  <si>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</si>
  <si>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</si>
  <si>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</si>
  <si>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</si>
  <si>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</si>
  <si>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</si>
  <si>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</si>
  <si>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</si>
  <si>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</si>
  <si>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</si>
  <si>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</si>
  <si>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</si>
  <si>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</si>
  <si>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</si>
  <si>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</si>
  <si>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</si>
  <si>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</si>
  <si>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</si>
  <si>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</si>
  <si>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</si>
  <si>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</si>
  <si>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</si>
  <si>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</si>
  <si>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</si>
  <si>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</si>
  <si>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</si>
  <si>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</si>
  <si>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</si>
  <si>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</si>
  <si>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</si>
  <si>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</si>
  <si>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</si>
  <si>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</si>
  <si>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</si>
  <si>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</si>
  <si>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</si>
  <si>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</si>
  <si>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</si>
  <si>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</si>
  <si>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</si>
  <si>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</si>
  <si>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</si>
  <si>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</si>
  <si>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</si>
  <si>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</si>
  <si>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</si>
  <si>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</si>
  <si>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</si>
  <si>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</si>
  <si>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</si>
  <si>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</si>
  <si>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</si>
  <si>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</si>
  <si>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</si>
  <si>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</si>
  <si>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</si>
  <si>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</si>
  <si>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</si>
  <si>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</si>
  <si>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</si>
  <si>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</si>
  <si>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</si>
  <si>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</si>
  <si>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</si>
  <si>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</si>
  <si>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</si>
  <si>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</si>
  <si>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</si>
  <si>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</si>
  <si>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</si>
  <si>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</si>
  <si>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</si>
  <si>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</si>
  <si>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</si>
  <si>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</si>
  <si>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</si>
  <si>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</si>
  <si>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</si>
  <si>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</si>
  <si>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</si>
  <si>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</si>
  <si>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</si>
  <si>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</si>
  <si>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</si>
  <si>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</si>
  <si>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</si>
  <si>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</si>
  <si>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</si>
  <si>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</si>
  <si>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</si>
  <si>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</si>
  <si>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</si>
  <si>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</si>
  <si>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</si>
  <si>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</si>
  <si>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</si>
  <si>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</si>
  <si>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</si>
  <si>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</si>
  <si>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</si>
  <si>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</si>
  <si>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</si>
  <si>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</si>
  <si>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</si>
  <si>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</si>
  <si>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</si>
  <si>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</si>
  <si>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</si>
  <si>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</si>
  <si>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</si>
  <si>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</si>
  <si>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</si>
  <si>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</si>
  <si>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</si>
  <si>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</si>
  <si>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</si>
  <si>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</si>
  <si>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</si>
  <si>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</si>
  <si>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</si>
  <si>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</si>
  <si>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</si>
  <si>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</si>
  <si>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</si>
  <si>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</si>
  <si>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</si>
  <si>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</si>
  <si>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</si>
  <si>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</si>
  <si>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</si>
  <si>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</si>
  <si>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</si>
  <si>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</si>
  <si>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</si>
  <si>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</si>
  <si>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</si>
  <si>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</si>
  <si>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</si>
  <si>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</si>
  <si>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</si>
  <si>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</si>
  <si>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</si>
  <si>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</si>
  <si>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</si>
  <si>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</si>
  <si>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</si>
  <si>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</si>
  <si>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</si>
  <si>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</si>
  <si>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</si>
  <si>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</si>
  <si>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</si>
  <si>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</si>
  <si>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</si>
  <si>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</si>
  <si>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</si>
  <si>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</si>
  <si>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</si>
  <si>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</si>
  <si>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</si>
  <si>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</si>
  <si>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</si>
  <si>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</si>
  <si>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</si>
  <si>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</si>
  <si>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</si>
  <si>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</si>
  <si>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</si>
  <si>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</si>
  <si>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</si>
  <si>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</si>
  <si>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</si>
  <si>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</si>
  <si>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</si>
  <si>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</si>
  <si>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</si>
  <si>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</si>
  <si>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</si>
  <si>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</si>
  <si>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</si>
  <si>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</si>
  <si>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</si>
  <si>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</si>
  <si>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</si>
  <si>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</si>
  <si>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</si>
  <si>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</si>
  <si>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</si>
  <si>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</si>
  <si>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</si>
  <si>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</si>
  <si>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</si>
  <si>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</si>
  <si>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</si>
  <si>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</si>
  <si>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</si>
  <si>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</si>
  <si>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</si>
  <si>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</si>
  <si>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</si>
  <si>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</si>
  <si>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</si>
  <si>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</si>
  <si>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</si>
  <si>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</si>
  <si>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</si>
  <si>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</si>
  <si>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</si>
  <si>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</si>
  <si>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</si>
  <si>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</si>
  <si>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</si>
  <si>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</si>
  <si>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</si>
  <si>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</si>
  <si>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</si>
  <si>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</si>
  <si>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</si>
  <si>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</si>
  <si>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</si>
  <si>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</si>
  <si>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</si>
  <si>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</si>
  <si>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</si>
  <si>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</si>
  <si>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</si>
  <si>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</si>
  <si>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</si>
  <si>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</si>
  <si>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</si>
  <si>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</si>
  <si>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</si>
  <si>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</si>
  <si>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</si>
  <si>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</si>
  <si>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</si>
  <si>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</si>
  <si>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</si>
  <si>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</si>
  <si>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</si>
  <si>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</si>
  <si>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</si>
  <si>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</si>
  <si>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</si>
  <si>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</si>
  <si>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</si>
  <si>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</si>
  <si>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</si>
  <si>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</si>
  <si>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</si>
  <si>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</si>
  <si>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</si>
  <si>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</si>
  <si>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</si>
  <si>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</si>
  <si>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</si>
  <si>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</si>
  <si>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</si>
  <si>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</si>
  <si>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</si>
  <si>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</si>
  <si>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</si>
  <si>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</si>
  <si>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</si>
  <si>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</si>
  <si>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</si>
  <si>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</si>
  <si>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</si>
  <si>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</si>
  <si>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</si>
  <si>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</si>
  <si>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</si>
  <si>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</si>
  <si>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</si>
  <si>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</si>
  <si>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</si>
  <si>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</si>
  <si>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</si>
  <si>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</si>
  <si>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</si>
  <si>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</si>
  <si>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</si>
  <si>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</si>
  <si>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</si>
  <si>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</si>
  <si>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</si>
  <si>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</si>
  <si>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</si>
  <si>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</si>
  <si>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</si>
  <si>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</si>
  <si>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</si>
  <si>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</si>
  <si>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</si>
  <si>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</si>
  <si>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</si>
  <si>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</si>
  <si>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</si>
  <si>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</si>
  <si>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</si>
  <si>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</si>
  <si>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</si>
  <si>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</si>
  <si>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</si>
  <si>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</si>
  <si>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</si>
  <si>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</si>
  <si>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</si>
  <si>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</si>
  <si>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</si>
  <si>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</si>
  <si>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</si>
  <si>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</si>
  <si>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</si>
  <si>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</si>
  <si>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</si>
  <si>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</si>
  <si>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</si>
  <si>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</si>
  <si>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</si>
  <si>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</si>
  <si>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</si>
  <si>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</si>
  <si>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</si>
  <si>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</si>
  <si>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</si>
  <si>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</si>
  <si>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</si>
  <si>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</si>
  <si>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</si>
  <si>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</si>
  <si>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</si>
  <si>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</si>
  <si>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</si>
  <si>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</si>
  <si>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</si>
  <si>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</si>
  <si>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</si>
  <si>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</si>
  <si>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</si>
  <si>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</si>
  <si>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</si>
  <si>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</si>
  <si>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</si>
  <si>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</si>
  <si>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</si>
  <si>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</si>
  <si>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</si>
  <si>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</si>
  <si>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</si>
  <si>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</si>
  <si>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</si>
  <si>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</si>
  <si>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</si>
  <si>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</si>
  <si>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</si>
  <si>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</si>
  <si>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</si>
  <si>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</si>
  <si>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</si>
  <si>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</si>
  <si>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</si>
  <si>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</si>
  <si>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</si>
  <si>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</si>
  <si>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</si>
  <si>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</si>
  <si>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</si>
  <si>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</si>
  <si>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</si>
  <si>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</si>
  <si>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</si>
  <si>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</si>
  <si>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</si>
  <si>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</si>
  <si>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</si>
  <si>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</si>
  <si>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</si>
  <si>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</si>
  <si>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</si>
  <si>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</si>
  <si>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</si>
  <si>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</si>
  <si>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</si>
  <si>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</si>
  <si>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</si>
  <si>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</si>
  <si>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</si>
  <si>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</si>
  <si>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</si>
  <si>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</si>
  <si>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</si>
  <si>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</si>
  <si>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</si>
  <si>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</si>
  <si>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</si>
  <si>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</si>
  <si>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</si>
  <si>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</si>
  <si>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</si>
  <si>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</si>
  <si>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</si>
  <si>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</si>
  <si>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</si>
  <si>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</si>
  <si>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</si>
  <si>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</si>
  <si>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</si>
  <si>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</si>
  <si>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</si>
  <si>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</si>
  <si>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</si>
  <si>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</si>
  <si>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</si>
  <si>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</si>
  <si>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</si>
  <si>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</si>
  <si>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</si>
  <si>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</si>
  <si>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</si>
  <si>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</si>
  <si>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</si>
  <si>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</si>
  <si>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</si>
  <si>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</si>
  <si>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</si>
  <si>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</si>
  <si>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</si>
  <si>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</si>
  <si>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</si>
  <si>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</si>
  <si>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</si>
  <si>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</si>
  <si>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</si>
  <si>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</si>
  <si>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</si>
  <si>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</si>
  <si>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</si>
  <si>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</si>
  <si>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</si>
  <si>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</si>
  <si>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</si>
  <si>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</si>
  <si>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</si>
  <si>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</si>
  <si>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</si>
  <si>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</si>
  <si>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</si>
  <si>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</si>
  <si>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</si>
  <si>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</si>
  <si>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</si>
  <si>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</si>
  <si>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</si>
  <si>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</si>
  <si>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</si>
  <si>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</si>
  <si>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</si>
  <si>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</si>
  <si>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</si>
  <si>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</si>
  <si>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</si>
  <si>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</si>
  <si>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</si>
  <si>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</si>
  <si>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</si>
  <si>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</si>
  <si>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</si>
  <si>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</si>
  <si>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</si>
  <si>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</si>
  <si>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</si>
  <si>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</si>
  <si>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</si>
  <si>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</si>
  <si>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</si>
  <si>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</si>
  <si>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</si>
  <si>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</si>
  <si>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</si>
  <si>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</si>
  <si>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</si>
  <si>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</si>
  <si>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</si>
  <si>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</si>
  <si>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</si>
  <si>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</si>
  <si>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</si>
  <si>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</si>
  <si>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</si>
  <si>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</si>
  <si>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</si>
  <si>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</si>
  <si>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</si>
  <si>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</si>
  <si>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</si>
  <si>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</si>
  <si>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</si>
  <si>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</si>
  <si>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</si>
  <si>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</si>
  <si>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</si>
  <si>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</si>
  <si>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</si>
  <si>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</si>
  <si>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</si>
  <si>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</si>
  <si>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</si>
  <si>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</si>
  <si>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</si>
  <si>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</si>
  <si>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</si>
  <si>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</si>
  <si>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</si>
  <si>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</si>
  <si>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</si>
  <si>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</si>
  <si>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</si>
  <si>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</si>
  <si>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</si>
  <si>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</si>
  <si>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</si>
  <si>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</si>
  <si>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</si>
  <si>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</si>
  <si>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</si>
  <si>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</si>
  <si>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</si>
  <si>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</si>
  <si>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</si>
  <si>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</si>
  <si>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</si>
  <si>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</si>
  <si>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</si>
  <si>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</si>
  <si>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</si>
  <si>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</si>
  <si>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</si>
  <si>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</si>
  <si>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</si>
  <si>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</si>
  <si>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</si>
  <si>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</si>
  <si>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</si>
  <si>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</si>
  <si>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</si>
  <si>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</si>
  <si>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</si>
  <si>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</si>
  <si>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</si>
  <si>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</si>
  <si>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</si>
  <si>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</si>
  <si>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</si>
  <si>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</si>
  <si>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</si>
  <si>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</si>
  <si>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</si>
  <si>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</si>
  <si>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</si>
  <si>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</si>
  <si>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</si>
  <si>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</si>
  <si>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</si>
  <si>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</si>
  <si>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</si>
  <si>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</si>
  <si>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</si>
  <si>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</si>
  <si>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</si>
  <si>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</si>
  <si>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</si>
  <si>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</si>
  <si>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</si>
  <si>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</si>
  <si>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</si>
  <si>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</si>
  <si>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</si>
  <si>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</si>
  <si>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</si>
  <si>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</si>
  <si>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</si>
  <si>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</si>
  <si>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</si>
  <si>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</si>
  <si>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</si>
  <si>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</si>
  <si>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</si>
  <si>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</si>
  <si>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</si>
  <si>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</si>
  <si>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</si>
  <si>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</si>
  <si>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</si>
  <si>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</si>
  <si>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</si>
  <si>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</si>
  <si>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</si>
  <si>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</si>
  <si>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</si>
  <si>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</si>
  <si>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</si>
  <si>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</si>
  <si>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</si>
  <si>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</si>
  <si>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</si>
  <si>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</si>
  <si>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</si>
  <si>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</si>
  <si>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</si>
  <si>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</si>
  <si>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</si>
  <si>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</si>
  <si>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</si>
  <si>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</si>
  <si>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</si>
  <si>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</si>
  <si>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</si>
  <si>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</si>
  <si>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</si>
  <si>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</si>
  <si>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</si>
  <si>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</si>
  <si>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</si>
  <si>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</si>
  <si>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</si>
  <si>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</si>
  <si>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</si>
  <si>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</si>
  <si>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</si>
  <si>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</si>
  <si>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</si>
  <si>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</si>
  <si>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</si>
  <si>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</si>
  <si>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</si>
  <si>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</si>
  <si>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</si>
  <si>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</si>
  <si>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</si>
  <si>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</si>
  <si>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</si>
  <si>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</si>
  <si>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</si>
  <si>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</si>
  <si>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</si>
  <si>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</si>
  <si>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</si>
  <si>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</si>
  <si>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</si>
  <si>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</si>
  <si>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</si>
  <si>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</si>
  <si>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</si>
  <si>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</si>
  <si>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</si>
  <si>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</si>
  <si>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</si>
  <si>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</si>
  <si>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</si>
  <si>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</si>
  <si>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</si>
  <si>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</si>
  <si>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</si>
  <si>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</si>
  <si>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</si>
  <si>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</si>
  <si>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</si>
  <si>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</si>
  <si>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</si>
  <si>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</si>
  <si>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</si>
  <si>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</si>
  <si>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</si>
  <si>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</si>
  <si>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</si>
  <si>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</si>
  <si>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</si>
  <si>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</si>
  <si>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</si>
  <si>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</si>
  <si>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</si>
  <si>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</si>
  <si>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</si>
  <si>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</si>
  <si>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</si>
  <si>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</si>
  <si>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</si>
  <si>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</si>
  <si>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</si>
  <si>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</si>
  <si>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</si>
  <si>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</si>
  <si>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</si>
  <si>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</si>
  <si>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</si>
  <si>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</si>
  <si>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</si>
  <si>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</si>
  <si>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</si>
  <si>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</si>
  <si>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</si>
  <si>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</si>
  <si>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</si>
  <si>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</si>
  <si>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</si>
  <si>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</si>
  <si>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</si>
  <si>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</si>
  <si>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</si>
  <si>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</si>
  <si>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</si>
  <si>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</si>
  <si>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</si>
  <si>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</si>
  <si>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</si>
  <si>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</si>
  <si>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</si>
  <si>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</si>
  <si>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</si>
  <si>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</si>
  <si>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</si>
  <si>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</si>
  <si>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</si>
  <si>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</si>
  <si>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</si>
  <si>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</si>
  <si>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</si>
  <si>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</si>
  <si>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</si>
  <si>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</si>
  <si>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</si>
  <si>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</si>
  <si>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</si>
  <si>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</si>
  <si>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</si>
  <si>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</si>
  <si>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</si>
  <si>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</si>
  <si>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</si>
  <si>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</si>
  <si>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</si>
  <si>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</si>
  <si>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</si>
  <si>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</si>
  <si>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</si>
  <si>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</si>
  <si>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</si>
  <si>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</si>
  <si>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</si>
  <si>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</si>
  <si>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</si>
  <si>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</si>
  <si>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</si>
  <si>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</si>
  <si>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</si>
  <si>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</si>
  <si>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</si>
  <si>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</si>
  <si>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</si>
  <si>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</si>
  <si>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</si>
  <si>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</si>
  <si>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</si>
  <si>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</si>
  <si>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</si>
  <si>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</si>
  <si>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</si>
  <si>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</si>
  <si>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</si>
  <si>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</si>
  <si>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</si>
  <si>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</si>
  <si>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</si>
  <si>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</si>
  <si>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</si>
  <si>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</si>
  <si>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</si>
  <si>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</si>
  <si>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</si>
  <si>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</si>
  <si>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</si>
  <si>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</si>
  <si>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</si>
  <si>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</si>
  <si>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</si>
  <si>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</si>
  <si>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</si>
  <si>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</si>
  <si>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</si>
  <si>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</si>
  <si>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</si>
  <si>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</si>
  <si>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</si>
  <si>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</si>
  <si>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</si>
  <si>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</si>
  <si>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</si>
  <si>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</si>
  <si>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</si>
  <si>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</si>
  <si>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</si>
  <si>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</si>
  <si>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</si>
  <si>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</si>
  <si>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</si>
  <si>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</si>
  <si>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</si>
  <si>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</si>
  <si>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</si>
  <si>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</si>
  <si>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</si>
  <si>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</si>
  <si>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</si>
  <si>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</si>
  <si>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</si>
  <si>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</si>
  <si>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</si>
  <si>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</si>
  <si>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</si>
  <si>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</si>
  <si>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</si>
  <si>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</si>
  <si>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</si>
  <si>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</si>
  <si>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</si>
  <si>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</si>
  <si>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</si>
  <si>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</si>
  <si>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</si>
  <si>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</si>
  <si>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</si>
  <si>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</si>
  <si>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</si>
  <si>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</si>
  <si>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</si>
  <si>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</si>
  <si>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</si>
  <si>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</si>
  <si>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</si>
  <si>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</si>
  <si>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</si>
  <si>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</si>
  <si>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</si>
  <si>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</si>
  <si>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</si>
  <si>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</si>
  <si>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</si>
  <si>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</si>
  <si>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</si>
  <si>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</si>
  <si>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</si>
  <si>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</si>
  <si>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</si>
  <si>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</si>
  <si>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</si>
  <si>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</si>
  <si>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</si>
  <si>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</si>
  <si>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</si>
  <si>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</si>
  <si>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</si>
  <si>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</si>
  <si>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</si>
  <si>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</si>
  <si>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</si>
  <si>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</si>
  <si>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</si>
  <si>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</si>
  <si>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</si>
  <si>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</si>
  <si>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</si>
  <si>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</si>
  <si>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</si>
  <si>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</si>
  <si>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</si>
  <si>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</si>
  <si>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</si>
  <si>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</si>
  <si>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</si>
  <si>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</si>
  <si>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</si>
  <si>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</si>
  <si>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</si>
  <si>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</si>
  <si>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</si>
  <si>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</si>
  <si>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</si>
  <si>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</si>
  <si>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</si>
  <si>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</si>
  <si>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</si>
  <si>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</si>
  <si>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</si>
  <si>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</si>
  <si>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</si>
  <si>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</si>
  <si>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</si>
  <si>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</si>
  <si>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</si>
  <si>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</si>
  <si>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</si>
  <si>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</si>
  <si>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</si>
  <si>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</si>
  <si>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</si>
  <si>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</si>
  <si>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</si>
  <si>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</si>
  <si>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</si>
  <si>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</si>
  <si>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</si>
  <si>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</si>
  <si>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</si>
  <si>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</si>
  <si>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</si>
  <si>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</si>
  <si>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</si>
  <si>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</si>
  <si>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</si>
  <si>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</si>
  <si>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</si>
  <si>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</si>
  <si>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</si>
  <si>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</si>
  <si>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</si>
  <si>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</si>
  <si>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</si>
  <si>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</si>
  <si>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</si>
  <si>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</si>
  <si>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</si>
  <si>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</si>
  <si>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</si>
  <si>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</si>
  <si>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</si>
  <si>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</si>
  <si>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</si>
  <si>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</si>
  <si>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</si>
  <si>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</si>
  <si>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</si>
  <si>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</si>
  <si>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</si>
  <si>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</si>
  <si>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</si>
  <si>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</si>
  <si>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</si>
  <si>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</si>
  <si>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</si>
  <si>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</si>
  <si>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</si>
  <si>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</si>
  <si>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</si>
  <si>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</si>
  <si>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</si>
  <si>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</si>
  <si>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</si>
  <si>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</si>
  <si>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</si>
  <si>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</si>
  <si>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</si>
  <si>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</si>
  <si>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</si>
  <si>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</si>
  <si>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</si>
  <si>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</si>
  <si>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</si>
  <si>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</si>
  <si>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</si>
  <si>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</si>
  <si>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</si>
  <si>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</si>
  <si>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</si>
  <si>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</si>
  <si>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</si>
  <si>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</si>
  <si>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</si>
  <si>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</si>
  <si>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</si>
  <si>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</si>
  <si>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</si>
  <si>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</si>
  <si>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</si>
  <si>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</si>
  <si>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</si>
  <si>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</si>
  <si>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</si>
  <si>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</si>
  <si>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</si>
  <si>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</si>
  <si>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</si>
  <si>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</si>
  <si>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</si>
  <si>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</si>
  <si>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</si>
  <si>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</si>
  <si>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</si>
  <si>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</si>
  <si>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</si>
  <si>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</si>
  <si>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</si>
  <si>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</si>
  <si>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</si>
  <si>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</si>
  <si>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</si>
  <si>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</si>
  <si>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</si>
  <si>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</si>
  <si>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</si>
  <si>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</si>
  <si>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</si>
  <si>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</si>
  <si>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</si>
  <si>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</si>
  <si>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</si>
  <si>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</si>
  <si>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</si>
  <si>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</si>
  <si>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</si>
  <si>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</si>
  <si>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</si>
  <si>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</si>
  <si>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</si>
  <si>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</si>
  <si>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</si>
  <si>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</si>
  <si>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</si>
  <si>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</si>
  <si>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</si>
  <si>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</si>
  <si>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</si>
  <si>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</si>
  <si>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</si>
  <si>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</si>
  <si>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</si>
  <si>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</si>
  <si>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</si>
  <si>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</si>
  <si>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</si>
  <si>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</si>
  <si>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</si>
  <si>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</si>
  <si>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</si>
  <si>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</si>
  <si>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</si>
  <si>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</si>
  <si>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</si>
  <si>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</si>
  <si>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</si>
  <si>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</si>
  <si>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</si>
  <si>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</si>
  <si>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</si>
  <si>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</si>
  <si>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</si>
  <si>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</si>
  <si>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</si>
  <si>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</si>
  <si>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</si>
  <si>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</si>
  <si>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</si>
  <si>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</si>
  <si>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</si>
  <si>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</si>
  <si>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</si>
  <si>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</si>
  <si>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</si>
  <si>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</si>
  <si>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</si>
  <si>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</si>
  <si>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</si>
  <si>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</si>
  <si>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</si>
  <si>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</si>
  <si>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</si>
  <si>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</si>
  <si>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</si>
  <si>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</si>
  <si>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</si>
  <si>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</si>
  <si>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</si>
  <si>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</si>
  <si>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</si>
  <si>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</si>
  <si>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</si>
  <si>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</si>
  <si>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</si>
  <si>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</si>
  <si>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</si>
  <si>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</si>
  <si>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</si>
  <si>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</si>
  <si>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</si>
  <si>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</si>
  <si>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</si>
  <si>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</si>
  <si>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</si>
  <si>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</si>
  <si>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</si>
  <si>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</si>
  <si>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</si>
  <si>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</si>
  <si>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</si>
  <si>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</si>
  <si>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</si>
  <si>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</si>
  <si>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</si>
  <si>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</si>
  <si>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</si>
  <si>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</si>
  <si>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</si>
  <si>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</si>
  <si>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</si>
  <si>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</si>
  <si>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</si>
  <si>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</si>
  <si>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</si>
  <si>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</si>
  <si>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</si>
  <si>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</si>
  <si>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</si>
  <si>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</si>
  <si>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</si>
  <si>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</si>
  <si>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</si>
  <si>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</si>
  <si>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</si>
  <si>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</si>
  <si>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</si>
  <si>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</si>
  <si>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</si>
  <si>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</si>
  <si>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</si>
  <si>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</si>
  <si>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</si>
  <si>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</si>
  <si>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</si>
  <si>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</si>
  <si>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</si>
  <si>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</si>
  <si>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</si>
  <si>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</si>
  <si>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</si>
  <si>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</si>
  <si>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</si>
  <si>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</si>
  <si>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</si>
  <si>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</si>
  <si>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</si>
  <si>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</si>
  <si>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</si>
  <si>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</si>
  <si>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</si>
  <si>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</si>
  <si>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</si>
  <si>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</si>
  <si>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</si>
  <si>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</si>
  <si>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</si>
  <si>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</si>
  <si>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</si>
  <si>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</si>
  <si>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</si>
  <si>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</si>
  <si>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</si>
  <si>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</si>
  <si>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</si>
  <si>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</si>
  <si>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</si>
  <si>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</si>
  <si>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</si>
  <si>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</si>
  <si>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</si>
  <si>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</si>
  <si>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</si>
  <si>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</si>
  <si>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</si>
  <si>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</si>
  <si>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</si>
  <si>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</si>
  <si>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</si>
  <si>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</si>
  <si>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</si>
  <si>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</si>
  <si>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</si>
  <si>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</si>
  <si>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</si>
  <si>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</si>
  <si>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</si>
  <si>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</si>
  <si>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</si>
  <si>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</si>
  <si>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</si>
  <si>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</si>
  <si>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</si>
  <si>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</si>
  <si>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</si>
  <si>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</si>
  <si>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</si>
  <si>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</si>
  <si>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</si>
  <si>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</si>
  <si>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</si>
  <si>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</si>
  <si>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</si>
  <si>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</si>
  <si>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</si>
  <si>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</si>
  <si>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</si>
  <si>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</si>
  <si>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</si>
  <si>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</si>
  <si>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</si>
  <si>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</si>
  <si>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</si>
  <si>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</si>
  <si>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</si>
  <si>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</si>
  <si>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</si>
  <si>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</si>
  <si>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</si>
  <si>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</si>
  <si>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</si>
  <si>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</si>
  <si>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</si>
  <si>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</si>
  <si>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</si>
  <si>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</si>
  <si>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</si>
  <si>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</si>
  <si>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</si>
  <si>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</si>
  <si>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</si>
  <si>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</si>
  <si>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</si>
  <si>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</si>
  <si>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</si>
  <si>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</si>
  <si>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</si>
  <si>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</si>
  <si>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</si>
  <si>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</si>
  <si>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</si>
  <si>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</si>
  <si>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</si>
  <si>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</si>
  <si>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</si>
  <si>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</si>
  <si>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</si>
  <si>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</si>
  <si>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</si>
  <si>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</si>
  <si>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</si>
  <si>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</si>
  <si>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</si>
  <si>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</si>
  <si>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</si>
  <si>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</si>
  <si>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</si>
  <si>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</si>
  <si>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</si>
  <si>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</si>
  <si>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</si>
  <si>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</si>
  <si>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</si>
  <si>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</si>
  <si>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</si>
  <si>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</si>
  <si>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</si>
  <si>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</si>
  <si>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</si>
  <si>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</si>
  <si>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</si>
  <si>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</si>
  <si>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</si>
  <si>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</si>
  <si>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</si>
  <si>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</si>
  <si>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</si>
  <si>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</si>
  <si>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</si>
  <si>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</si>
  <si>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</si>
  <si>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</si>
  <si>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</si>
  <si>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</si>
  <si>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</si>
  <si>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</si>
  <si>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</si>
  <si>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</si>
  <si>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</si>
  <si>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</si>
  <si>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</si>
  <si>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</si>
  <si>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</si>
  <si>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</si>
  <si>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</si>
  <si>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</si>
  <si>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</si>
  <si>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</si>
  <si>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</si>
  <si>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</si>
  <si>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</si>
  <si>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</si>
  <si>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</si>
  <si>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</si>
  <si>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</si>
  <si>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</si>
  <si>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</si>
  <si>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</si>
  <si>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</si>
  <si>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</si>
  <si>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</si>
  <si>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</si>
  <si>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</si>
  <si>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</si>
  <si>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</si>
  <si>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</si>
  <si>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</si>
  <si>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</si>
  <si>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</si>
  <si>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</si>
  <si>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</si>
  <si>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</si>
  <si>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</si>
  <si>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</si>
  <si>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</si>
  <si>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</si>
  <si>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</si>
  <si>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</si>
  <si>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</si>
  <si>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</si>
  <si>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</si>
  <si>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</si>
  <si>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</si>
  <si>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</si>
  <si>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</si>
  <si>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</si>
  <si>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</si>
  <si>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</si>
  <si>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</si>
  <si>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</si>
  <si>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</si>
  <si>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</si>
  <si>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</si>
  <si>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</si>
  <si>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</si>
  <si>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</si>
  <si>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</si>
  <si>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</si>
  <si>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</si>
  <si>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</si>
  <si>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</si>
  <si>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</si>
  <si>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</si>
  <si>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</si>
  <si>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</si>
  <si>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</si>
  <si>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</si>
  <si>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</si>
  <si>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</si>
  <si>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</si>
  <si>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</si>
  <si>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</si>
  <si>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</si>
  <si>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</si>
  <si>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</si>
  <si>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</si>
  <si>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</si>
  <si>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</si>
  <si>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</si>
  <si>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</si>
  <si>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</si>
  <si>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</si>
  <si>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</si>
  <si>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</si>
  <si>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</si>
  <si>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</si>
  <si>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</si>
  <si>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</si>
  <si>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</si>
  <si>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</si>
  <si>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</si>
  <si>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</si>
  <si>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</si>
  <si>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</si>
  <si>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</si>
  <si>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</si>
  <si>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</si>
  <si>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</si>
  <si>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</si>
  <si>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</si>
  <si>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</si>
  <si>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</si>
  <si>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</si>
  <si>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</si>
  <si>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</si>
  <si>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</si>
  <si>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</si>
  <si>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</si>
  <si>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</si>
  <si>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</si>
  <si>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</si>
  <si>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</si>
  <si>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</si>
  <si>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</si>
  <si>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</si>
  <si>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</si>
  <si>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</si>
  <si>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</si>
  <si>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</si>
  <si>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</si>
  <si>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</si>
  <si>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</si>
  <si>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</si>
  <si>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</si>
  <si>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</si>
  <si>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</si>
  <si>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</si>
  <si>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</si>
  <si>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</si>
  <si>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</si>
  <si>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</si>
  <si>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</si>
  <si>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</si>
  <si>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</si>
  <si>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</si>
  <si>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</si>
  <si>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</si>
  <si>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</si>
  <si>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</si>
  <si>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</si>
  <si>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</si>
  <si>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</si>
  <si>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</si>
  <si>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</si>
  <si>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</si>
  <si>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</si>
  <si>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</si>
  <si>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</si>
  <si>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</si>
  <si>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</si>
  <si>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</si>
  <si>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</si>
  <si>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</si>
  <si>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</si>
  <si>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</si>
  <si>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</si>
  <si>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</si>
  <si>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</si>
  <si>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</si>
  <si>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</si>
  <si>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</si>
  <si>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</si>
  <si>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</si>
  <si>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</si>
  <si>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</si>
  <si>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</si>
  <si>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</si>
  <si>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</si>
  <si>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</si>
  <si>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</si>
  <si>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</si>
  <si>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</si>
  <si>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</si>
  <si>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</si>
  <si>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</si>
  <si>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</si>
  <si>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</si>
  <si>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</si>
  <si>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</si>
  <si>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</si>
  <si>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</si>
  <si>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</si>
  <si>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</si>
  <si>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</si>
  <si>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</si>
  <si>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</si>
  <si>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</si>
  <si>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</si>
  <si>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</si>
  <si>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</si>
  <si>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</si>
  <si>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</si>
  <si>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</si>
  <si>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</si>
  <si>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</si>
  <si>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</si>
  <si>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</si>
  <si>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</si>
  <si>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</si>
  <si>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</si>
  <si>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</si>
  <si>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</si>
  <si>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</si>
  <si>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</si>
  <si>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</si>
  <si>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</si>
  <si>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</si>
  <si>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</si>
  <si>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</si>
  <si>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</si>
  <si>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</si>
  <si>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</si>
  <si>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</si>
  <si>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</si>
  <si>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</si>
  <si>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</si>
  <si>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</si>
  <si>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</si>
  <si>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</si>
  <si>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</si>
  <si>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</si>
  <si>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</si>
  <si>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</si>
  <si>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</si>
  <si>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</si>
  <si>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</si>
  <si>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</si>
  <si>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</si>
  <si>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</si>
  <si>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</si>
  <si>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</si>
  <si>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</si>
  <si>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</si>
  <si>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</si>
  <si>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</si>
  <si>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</si>
  <si>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</si>
  <si>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</si>
  <si>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</si>
  <si>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</si>
  <si>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</si>
  <si>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</si>
  <si>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</si>
  <si>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</si>
  <si>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</si>
  <si>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</si>
  <si>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</si>
  <si>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</si>
  <si>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</si>
  <si>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</si>
  <si>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</si>
  <si>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</si>
  <si>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</si>
  <si>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</si>
  <si>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</si>
  <si>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</si>
  <si>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</si>
  <si>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</si>
  <si>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</si>
  <si>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</si>
  <si>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</si>
  <si>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</si>
  <si>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</si>
  <si>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</si>
  <si>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</si>
  <si>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</si>
  <si>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</si>
  <si>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</si>
  <si>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</si>
  <si>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</si>
  <si>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</si>
  <si>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</si>
  <si>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</si>
  <si>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</si>
  <si>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</si>
  <si>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</si>
  <si>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</si>
  <si>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</si>
  <si>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</si>
  <si>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</si>
  <si>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</si>
  <si>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</si>
  <si>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</si>
  <si>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</si>
  <si>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</si>
  <si>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</si>
  <si>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</si>
  <si>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</si>
  <si>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</si>
  <si>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</si>
  <si>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</si>
  <si>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</si>
  <si>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</si>
  <si>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</si>
  <si>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</si>
  <si>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</si>
  <si>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</si>
  <si>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</si>
  <si>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</si>
  <si>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</si>
  <si>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</si>
  <si>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</si>
  <si>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</si>
  <si>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</si>
  <si>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</si>
  <si>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</si>
  <si>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</si>
  <si>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</si>
  <si>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</si>
  <si>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</si>
  <si>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</si>
  <si>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</si>
  <si>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</si>
  <si>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</si>
  <si>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</si>
  <si>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</si>
  <si>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</si>
  <si>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</si>
  <si>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</si>
  <si>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</si>
  <si>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</si>
  <si>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</si>
  <si>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</si>
  <si>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</si>
  <si>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</si>
  <si>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</si>
  <si>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</si>
  <si>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</si>
  <si>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</si>
  <si>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</si>
  <si>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</si>
  <si>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</si>
  <si>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</si>
  <si>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</si>
  <si>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</si>
  <si>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</si>
  <si>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</si>
  <si>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</si>
  <si>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</si>
  <si>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</si>
  <si>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</si>
  <si>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</si>
  <si>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</si>
  <si>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</si>
  <si>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</si>
  <si>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</si>
  <si>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</si>
  <si>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</si>
  <si>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</si>
  <si>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</si>
  <si>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</si>
  <si>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</si>
  <si>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</si>
  <si>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</si>
  <si>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</si>
  <si>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</si>
  <si>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</si>
  <si>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</si>
  <si>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</si>
  <si>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</si>
  <si>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</si>
  <si>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</si>
  <si>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</si>
  <si>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</si>
  <si>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</si>
  <si>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</si>
  <si>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</si>
  <si>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</si>
  <si>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</si>
  <si>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</si>
  <si>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</si>
  <si>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</si>
  <si>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</si>
  <si>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</si>
  <si>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</si>
  <si>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</si>
  <si>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</si>
  <si>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</si>
  <si>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</si>
  <si>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</si>
  <si>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</si>
  <si>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</si>
  <si>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</si>
  <si>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</si>
  <si>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</si>
  <si>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</si>
  <si>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</si>
  <si>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</si>
  <si>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</si>
  <si>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</si>
  <si>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</si>
  <si>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</si>
  <si>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</si>
  <si>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</si>
  <si>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</si>
  <si>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</si>
  <si>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</si>
  <si>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</si>
  <si>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</si>
  <si>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</si>
  <si>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</si>
  <si>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</si>
  <si>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</si>
  <si>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</si>
  <si>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</si>
  <si>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</si>
  <si>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</si>
  <si>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</si>
  <si>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</si>
  <si>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</si>
  <si>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</si>
  <si>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</si>
  <si>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</si>
  <si>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</si>
  <si>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</si>
  <si>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</si>
  <si>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</si>
  <si>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</si>
  <si>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</si>
  <si>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</si>
  <si>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</si>
  <si>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</si>
  <si>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</si>
  <si>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</si>
  <si>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</si>
  <si>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</si>
  <si>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</si>
  <si>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</si>
  <si>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</si>
  <si>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</si>
  <si>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</si>
  <si>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</si>
  <si>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</si>
  <si>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</si>
  <si>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</si>
  <si>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</si>
  <si>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</si>
  <si>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</si>
  <si>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</si>
  <si>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</si>
  <si>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</si>
  <si>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</si>
  <si>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</si>
  <si>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</si>
  <si>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</si>
  <si>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</si>
  <si>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</si>
  <si>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</si>
  <si>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</si>
  <si>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</si>
  <si>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</si>
  <si>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</si>
  <si>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</si>
  <si>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</si>
  <si>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</si>
  <si>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</si>
  <si>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</si>
  <si>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</si>
  <si>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</si>
  <si>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</si>
  <si>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</si>
  <si>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</si>
  <si>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</si>
  <si>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</si>
  <si>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</si>
  <si>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</si>
  <si>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</si>
  <si>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</si>
  <si>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</si>
  <si>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</si>
  <si>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</si>
  <si>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</si>
  <si>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</si>
  <si>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</si>
  <si>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</si>
  <si>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</si>
  <si>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</si>
  <si>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</si>
  <si>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</si>
  <si>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</si>
  <si>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</si>
  <si>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</si>
  <si>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</si>
  <si>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</si>
  <si>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</si>
  <si>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</si>
  <si>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</si>
  <si>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</si>
  <si>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</si>
  <si>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</si>
  <si>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</si>
  <si>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</si>
  <si>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</si>
  <si>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</si>
  <si>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</si>
  <si>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</si>
  <si>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</si>
  <si>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</si>
  <si>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</si>
  <si>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</si>
  <si>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</si>
  <si>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</si>
  <si>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</si>
  <si>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</si>
  <si>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</si>
  <si>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</si>
  <si>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</si>
  <si>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</si>
  <si>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</si>
  <si>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</si>
  <si>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</si>
  <si>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</si>
  <si>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</si>
  <si>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</si>
  <si>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</si>
  <si>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</si>
  <si>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</si>
  <si>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</si>
  <si>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</si>
  <si>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</si>
  <si>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</si>
  <si>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</si>
  <si>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</si>
  <si>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</si>
  <si>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</si>
  <si>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</si>
  <si>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</si>
  <si>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</si>
  <si>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</si>
  <si>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</si>
  <si>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</si>
  <si>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</si>
  <si>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</si>
  <si>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</si>
  <si>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</si>
  <si>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</si>
  <si>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</si>
  <si>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</si>
  <si>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</si>
  <si>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</si>
  <si>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</si>
  <si>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</si>
  <si>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</si>
  <si>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</si>
  <si>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</si>
  <si>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</si>
  <si>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</si>
  <si>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</si>
  <si>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</si>
  <si>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</si>
  <si>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</si>
  <si>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</si>
  <si>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</si>
  <si>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</si>
  <si>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</si>
  <si>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</si>
  <si>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</si>
  <si>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</si>
  <si>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</si>
  <si>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</si>
  <si>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</si>
  <si>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</si>
  <si>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</si>
  <si>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</si>
  <si>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</si>
  <si>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</si>
  <si>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</si>
  <si>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</si>
  <si>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</si>
  <si>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</si>
  <si>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</si>
  <si>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</si>
  <si>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</si>
  <si>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</si>
  <si>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</si>
  <si>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</si>
  <si>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</si>
  <si>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</si>
  <si>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</si>
  <si>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</si>
  <si>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</si>
  <si>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</si>
  <si>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</si>
  <si>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</si>
  <si>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</si>
  <si>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</si>
  <si>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</si>
  <si>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</si>
  <si>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</si>
  <si>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</si>
  <si>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</si>
  <si>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</si>
  <si>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</si>
  <si>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</si>
  <si>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</si>
  <si>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</si>
  <si>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</si>
  <si>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</si>
  <si>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</si>
  <si>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</si>
  <si>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</si>
  <si>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</si>
  <si>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</si>
  <si>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</si>
  <si>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</si>
  <si>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</si>
  <si>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</si>
  <si>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</si>
  <si>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</si>
  <si>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</si>
  <si>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</si>
  <si>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</si>
  <si>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</si>
  <si>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</si>
  <si>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</si>
  <si>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</si>
  <si>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</si>
  <si>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</si>
  <si>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</si>
  <si>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</si>
  <si>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</si>
  <si>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</si>
  <si>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</si>
  <si>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</si>
  <si>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</si>
  <si>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</si>
  <si>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</si>
  <si>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</si>
  <si>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</si>
  <si>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</si>
  <si>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</si>
  <si>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</si>
  <si>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</si>
  <si>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</si>
  <si>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</si>
  <si>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</si>
  <si>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</si>
  <si>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</si>
  <si>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</si>
  <si>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</si>
  <si>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</si>
  <si>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</si>
  <si>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</si>
  <si>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</si>
  <si>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</si>
  <si>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</si>
  <si>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</si>
  <si>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</si>
  <si>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</si>
  <si>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</si>
  <si>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</si>
  <si>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</si>
  <si>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</si>
  <si>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</si>
  <si>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</si>
  <si>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</si>
  <si>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</si>
  <si>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</si>
  <si>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</si>
  <si>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</si>
  <si>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</si>
  <si>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</si>
  <si>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</si>
  <si>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</si>
  <si>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</si>
  <si>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</si>
  <si>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</si>
  <si>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</si>
  <si>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</si>
  <si>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</si>
  <si>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</si>
  <si>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</si>
  <si>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</si>
  <si>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</si>
  <si>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</si>
  <si>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</si>
  <si>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</si>
  <si>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</si>
  <si>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</si>
  <si>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</si>
  <si>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</si>
  <si>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</si>
  <si>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</si>
  <si>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</si>
  <si>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</si>
  <si>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</si>
  <si>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</si>
  <si>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</si>
  <si>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</si>
  <si>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</si>
  <si>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</si>
  <si>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</si>
  <si>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</si>
  <si>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</si>
  <si>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</si>
  <si>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</si>
  <si>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</si>
  <si>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</si>
  <si>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</si>
  <si>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</si>
  <si>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</si>
  <si>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</si>
  <si>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</si>
  <si>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</si>
  <si>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</si>
  <si>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</si>
  <si>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</si>
  <si>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</si>
  <si>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</si>
  <si>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</si>
  <si>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</si>
  <si>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</si>
  <si>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</si>
  <si>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</si>
  <si>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</si>
  <si>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</si>
  <si>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</si>
  <si>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</si>
  <si>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</si>
  <si>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</si>
  <si>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</si>
  <si>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</si>
  <si>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</si>
  <si>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</si>
  <si>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</si>
  <si>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</si>
  <si>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</si>
  <si>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</si>
  <si>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</si>
  <si>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</si>
  <si>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</si>
  <si>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</si>
  <si>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</si>
  <si>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</si>
  <si>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</si>
  <si>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</si>
  <si>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</si>
  <si>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</si>
  <si>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</si>
  <si>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</si>
  <si>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</si>
  <si>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</si>
  <si>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</si>
  <si>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</si>
  <si>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</si>
  <si>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</si>
  <si>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</si>
  <si>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</si>
  <si>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</si>
  <si>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</si>
  <si>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</si>
  <si>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</si>
  <si>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</si>
  <si>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</si>
  <si>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</si>
  <si>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</si>
  <si>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</si>
  <si>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</si>
  <si>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</si>
  <si>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</si>
  <si>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</si>
  <si>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</si>
  <si>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</si>
  <si>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</si>
  <si>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</si>
  <si>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</si>
  <si>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</si>
  <si>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</si>
  <si>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</si>
  <si>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</si>
  <si>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</si>
  <si>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</si>
  <si>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</si>
  <si>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</si>
  <si>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</si>
  <si>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</si>
  <si>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</si>
  <si>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</si>
  <si>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</si>
  <si>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</si>
  <si>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</si>
  <si>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</si>
  <si>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</si>
  <si>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</si>
  <si>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</si>
  <si>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</si>
  <si>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</si>
  <si>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</si>
  <si>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</si>
  <si>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</si>
  <si>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</si>
  <si>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</si>
  <si>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</si>
  <si>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</si>
  <si>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</si>
  <si>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</si>
  <si>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</si>
  <si>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</si>
  <si>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</si>
  <si>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</si>
  <si>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</si>
  <si>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</si>
  <si>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</si>
  <si>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</si>
  <si>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</si>
  <si>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</si>
  <si>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</si>
  <si>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</si>
  <si>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</si>
  <si>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</si>
  <si>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</si>
  <si>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</si>
  <si>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</si>
  <si>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</si>
  <si>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</si>
  <si>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</si>
  <si>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</si>
  <si>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</si>
  <si>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</si>
  <si>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</si>
  <si>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</si>
  <si>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</si>
  <si>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</si>
  <si>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</si>
  <si>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</si>
  <si>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</si>
  <si>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</si>
  <si>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</si>
  <si>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</si>
  <si>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</si>
  <si>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</si>
  <si>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</si>
  <si>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</si>
  <si>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</si>
  <si>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</si>
  <si>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</si>
  <si>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</si>
  <si>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</si>
  <si>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</si>
  <si>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</si>
  <si>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</si>
  <si>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</si>
  <si>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</si>
  <si>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</si>
  <si>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</si>
  <si>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</si>
  <si>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</si>
  <si>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</si>
  <si>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</si>
  <si>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</si>
  <si>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</si>
  <si>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</si>
  <si>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</si>
  <si>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</si>
  <si>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</si>
  <si>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</si>
  <si>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</si>
  <si>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</si>
  <si>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</si>
  <si>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</si>
  <si>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</si>
  <si>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</si>
  <si>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</si>
  <si>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</si>
  <si>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</si>
  <si>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</si>
  <si>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</si>
  <si>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</si>
  <si>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</si>
  <si>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</si>
  <si>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</si>
  <si>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</si>
  <si>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</si>
  <si>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</si>
  <si>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</si>
  <si>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</si>
  <si>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</si>
  <si>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</si>
  <si>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</si>
  <si>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</si>
  <si>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</si>
  <si>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</si>
  <si>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</si>
  <si>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</si>
  <si>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</si>
  <si>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</si>
  <si>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</si>
  <si>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</si>
  <si>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</si>
  <si>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</si>
  <si>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</si>
  <si>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</si>
  <si>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</si>
  <si>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</si>
  <si>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</si>
  <si>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</si>
  <si>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</si>
  <si>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</si>
  <si>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</si>
  <si>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</si>
  <si>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</si>
  <si>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</si>
  <si>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</si>
  <si>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</si>
  <si>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</si>
  <si>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</si>
  <si>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</si>
  <si>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</si>
  <si>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</si>
  <si>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</si>
  <si>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</si>
  <si>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</si>
  <si>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</si>
  <si>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</si>
  <si>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</si>
  <si>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</si>
  <si>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</si>
  <si>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</si>
  <si>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</si>
  <si>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</si>
  <si>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</si>
  <si>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</si>
  <si>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</si>
  <si>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</si>
  <si>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</si>
  <si>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</si>
  <si>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</si>
  <si>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</si>
  <si>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</si>
  <si>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</si>
  <si>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</si>
  <si>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</si>
  <si>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</si>
  <si>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</si>
  <si>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</si>
  <si>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</si>
  <si>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</si>
  <si>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</si>
  <si>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</si>
  <si>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</si>
  <si>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</si>
  <si>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</si>
  <si>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</si>
  <si>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</si>
  <si>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</si>
  <si>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</si>
  <si>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</si>
  <si>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</si>
  <si>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</si>
  <si>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</si>
  <si>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</si>
  <si>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</si>
  <si>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</si>
  <si>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</si>
  <si>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</si>
  <si>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</si>
  <si>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</si>
  <si>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</si>
  <si>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</si>
  <si>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</si>
  <si>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</si>
  <si>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</si>
  <si>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</si>
  <si>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</si>
  <si>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</si>
  <si>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</si>
  <si>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</si>
  <si>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</si>
  <si>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</si>
  <si>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</si>
  <si>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</si>
  <si>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</si>
  <si>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</si>
  <si>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</si>
  <si>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</si>
  <si>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</si>
  <si>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</si>
  <si>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</si>
  <si>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</si>
  <si>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</si>
  <si>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</si>
  <si>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</si>
  <si>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</si>
  <si>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</si>
  <si>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</si>
  <si>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</si>
  <si>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</si>
  <si>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</si>
  <si>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</si>
  <si>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</si>
  <si>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</si>
  <si>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</si>
  <si>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</si>
  <si>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</si>
  <si>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</si>
  <si>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</si>
  <si>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</si>
  <si>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</si>
  <si>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</si>
  <si>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</si>
  <si>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</si>
  <si>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</si>
  <si>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</si>
  <si>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</si>
  <si>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</si>
  <si>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</si>
  <si>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</si>
  <si>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</si>
  <si>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</si>
  <si>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</si>
  <si>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</si>
  <si>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</si>
  <si>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</si>
  <si>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</si>
  <si>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</si>
  <si>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</si>
  <si>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</si>
  <si>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</si>
  <si>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</si>
  <si>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</si>
  <si>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</si>
  <si>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</si>
  <si>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</si>
  <si>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</si>
  <si>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</si>
  <si>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</si>
  <si>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</si>
  <si>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</si>
  <si>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</si>
  <si>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</si>
  <si>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</si>
  <si>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</si>
  <si>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</si>
  <si>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</si>
  <si>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</si>
  <si>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</si>
  <si>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</si>
  <si>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</si>
  <si>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</si>
  <si>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</si>
  <si>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</si>
  <si>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</si>
  <si>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</si>
  <si>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</si>
  <si>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</si>
  <si>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</si>
  <si>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</si>
  <si>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</si>
  <si>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</si>
  <si>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</si>
  <si>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</si>
  <si>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</si>
  <si>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</si>
  <si>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</si>
  <si>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</si>
  <si>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</si>
  <si>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</si>
  <si>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</si>
  <si>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</si>
  <si>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</si>
  <si>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</si>
  <si>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</si>
  <si>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</si>
  <si>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</si>
  <si>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</si>
  <si>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</si>
  <si>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</si>
  <si>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</si>
  <si>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</si>
  <si>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</si>
  <si>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</si>
  <si>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</si>
  <si>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</si>
  <si>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</si>
  <si>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</si>
  <si>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</si>
  <si>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</si>
  <si>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</si>
  <si>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</si>
  <si>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</si>
  <si>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</si>
  <si>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</si>
  <si>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</si>
  <si>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</si>
  <si>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</si>
  <si>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</si>
  <si>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</si>
  <si>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</si>
  <si>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</si>
  <si>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</si>
  <si>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</si>
  <si>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</si>
  <si>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</si>
  <si>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</si>
  <si>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</si>
  <si>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</si>
  <si>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</si>
  <si>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</si>
  <si>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</si>
  <si>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</si>
  <si>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</si>
  <si>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</si>
  <si>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</si>
  <si>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</si>
  <si>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</si>
  <si>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</si>
  <si>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</si>
  <si>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</si>
  <si>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</si>
  <si>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</si>
  <si>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</si>
  <si>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</si>
  <si>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</si>
  <si>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</si>
  <si>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</si>
  <si>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</si>
  <si>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</si>
  <si>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</si>
  <si>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</si>
  <si>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</si>
  <si>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</si>
  <si>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</si>
  <si>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</si>
  <si>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</si>
  <si>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</si>
  <si>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</si>
  <si>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</si>
  <si>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</si>
  <si>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</si>
  <si>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</si>
  <si>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</si>
  <si>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</si>
  <si>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</si>
  <si>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</si>
  <si>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</si>
  <si>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</si>
  <si>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</si>
  <si>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</si>
  <si>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</si>
  <si>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</si>
  <si>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</si>
  <si>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</si>
  <si>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</si>
  <si>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</si>
  <si>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</si>
  <si>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</si>
  <si>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</si>
  <si>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</si>
  <si>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</si>
  <si>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</si>
  <si>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</si>
  <si>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</si>
  <si>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</si>
  <si>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</si>
  <si>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</si>
  <si>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</si>
  <si>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</si>
  <si>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</si>
  <si>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</si>
  <si>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</si>
  <si>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</si>
  <si>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</si>
  <si>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</si>
  <si>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</si>
  <si>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</si>
  <si>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</si>
  <si>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</si>
  <si>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</si>
  <si>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</si>
  <si>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</si>
  <si>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</si>
  <si>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</si>
  <si>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</si>
  <si>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</si>
  <si>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</si>
  <si>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</si>
  <si>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</si>
  <si>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</si>
  <si>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</si>
  <si>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</si>
  <si>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</si>
  <si>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</si>
  <si>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</si>
  <si>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</si>
  <si>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</si>
  <si>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</si>
  <si>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</si>
  <si>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</si>
  <si>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</si>
  <si>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</si>
  <si>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</si>
  <si>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</si>
  <si>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</si>
  <si>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</si>
  <si>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</si>
  <si>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</si>
  <si>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</si>
  <si>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</si>
  <si>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</si>
  <si>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</si>
  <si>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</si>
  <si>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</si>
  <si>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</si>
  <si>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</si>
  <si>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</si>
  <si>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</si>
  <si>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</si>
  <si>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</si>
  <si>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</si>
  <si>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</si>
  <si>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</si>
  <si>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</si>
  <si>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</si>
  <si>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</si>
  <si>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</si>
  <si>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</si>
  <si>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</si>
  <si>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</si>
  <si>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</si>
  <si>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</si>
  <si>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</si>
  <si>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</si>
  <si>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</si>
  <si>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</si>
  <si>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</si>
  <si>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</si>
  <si>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</si>
  <si>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</si>
  <si>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</si>
  <si>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</si>
  <si>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</si>
  <si>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</si>
  <si>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</si>
  <si>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</si>
  <si>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</si>
  <si>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</si>
  <si>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</si>
  <si>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</si>
  <si>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</si>
  <si>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</si>
  <si>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</si>
  <si>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</si>
  <si>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</si>
  <si>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</si>
  <si>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</si>
  <si>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</si>
  <si>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</si>
  <si>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</si>
  <si>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</si>
  <si>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</si>
  <si>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</si>
  <si>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</si>
  <si>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</si>
  <si>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</si>
  <si>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</si>
  <si>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</si>
  <si>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</si>
  <si>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</si>
  <si>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</si>
  <si>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</si>
  <si>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</si>
  <si>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</si>
  <si>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</si>
  <si>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</si>
  <si>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</si>
  <si>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</si>
  <si>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</si>
  <si>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</si>
  <si>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</si>
  <si>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</si>
  <si>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</si>
  <si>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</si>
  <si>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</si>
  <si>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</si>
  <si>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</si>
  <si>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</si>
  <si>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</si>
  <si>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</si>
  <si>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</si>
  <si>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</si>
  <si>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</si>
  <si>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</si>
  <si>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</si>
  <si>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</si>
  <si>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</si>
  <si>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</si>
  <si>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</si>
  <si>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</si>
  <si>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</si>
  <si>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</si>
  <si>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</si>
  <si>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</si>
  <si>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</si>
  <si>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</si>
  <si>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</si>
  <si>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</si>
  <si>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</si>
  <si>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</si>
  <si>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</si>
  <si>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</si>
  <si>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</si>
  <si>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</si>
  <si>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</si>
  <si>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</si>
  <si>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</si>
  <si>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</si>
  <si>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</si>
  <si>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</si>
  <si>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</si>
  <si>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</si>
  <si>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</si>
  <si>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</si>
  <si>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</si>
  <si>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</si>
  <si>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</si>
  <si>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</si>
  <si>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</si>
  <si>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</si>
  <si>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</si>
  <si>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</si>
  <si>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</si>
  <si>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</si>
  <si>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</si>
  <si>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</si>
  <si>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</si>
  <si>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</si>
  <si>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</si>
  <si>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</si>
  <si>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</si>
  <si>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</si>
  <si>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</si>
  <si>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</si>
  <si>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</si>
  <si>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</si>
  <si>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</si>
  <si>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</si>
  <si>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</si>
  <si>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</si>
  <si>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</si>
  <si>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</si>
  <si>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</si>
  <si>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</si>
  <si>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</si>
  <si>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</si>
  <si>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</si>
  <si>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</si>
  <si>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</si>
  <si>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</si>
  <si>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</si>
  <si>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</si>
  <si>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</si>
  <si>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</si>
  <si>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</si>
  <si>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</si>
  <si>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</si>
  <si>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</si>
  <si>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</si>
  <si>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</si>
  <si>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</si>
  <si>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</si>
  <si>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</si>
  <si>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</si>
  <si>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</si>
  <si>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</si>
  <si>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</si>
  <si>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</si>
  <si>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</si>
  <si>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</si>
  <si>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</si>
  <si>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</si>
  <si>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</si>
  <si>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</si>
  <si>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</si>
  <si>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</si>
  <si>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</si>
  <si>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</si>
  <si>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</si>
  <si>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</si>
  <si>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</si>
  <si>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</si>
  <si>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</si>
  <si>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</si>
  <si>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</si>
  <si>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</si>
  <si>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</si>
  <si>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</si>
  <si>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</si>
  <si>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</si>
  <si>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</si>
  <si>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</si>
  <si>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</si>
  <si>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</si>
  <si>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</si>
  <si>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</si>
  <si>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</si>
  <si>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</si>
  <si>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</si>
  <si>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</si>
  <si>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</si>
  <si>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</si>
  <si>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</si>
  <si>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</si>
  <si>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</si>
  <si>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</si>
  <si>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</si>
  <si>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</si>
  <si>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</si>
  <si>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</si>
  <si>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</si>
  <si>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</si>
  <si>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</si>
  <si>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</si>
  <si>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</si>
  <si>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</si>
  <si>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</si>
  <si>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</si>
  <si>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</si>
  <si>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</si>
  <si>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</si>
  <si>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</si>
  <si>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</si>
  <si>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</si>
  <si>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</si>
  <si>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</si>
  <si>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</si>
  <si>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</si>
  <si>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</si>
  <si>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</si>
  <si>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</si>
  <si>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</si>
  <si>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</si>
  <si>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</si>
  <si>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</si>
  <si>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</si>
  <si>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</si>
  <si>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</si>
  <si>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</si>
  <si>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</si>
  <si>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</si>
  <si>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</si>
  <si>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</si>
  <si>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</si>
  <si>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</si>
  <si>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</si>
  <si>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</si>
  <si>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</si>
  <si>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</si>
  <si>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</si>
  <si>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</si>
  <si>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</si>
  <si>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</si>
  <si>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</si>
  <si>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</si>
  <si>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</si>
  <si>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</si>
  <si>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</si>
  <si>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</si>
  <si>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</si>
  <si>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</si>
  <si>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</si>
  <si>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</si>
  <si>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</si>
  <si>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</si>
  <si>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</si>
  <si>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</si>
  <si>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</si>
  <si>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</si>
  <si>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</si>
  <si>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</si>
  <si>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</si>
  <si>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</si>
  <si>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</si>
  <si>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</si>
  <si>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</si>
  <si>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</si>
  <si>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</si>
  <si>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</si>
  <si>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</si>
  <si>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</si>
  <si>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</si>
  <si>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</si>
  <si>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</si>
  <si>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</si>
  <si>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</si>
  <si>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</si>
  <si>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</si>
  <si>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</si>
  <si>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</si>
  <si>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</si>
  <si>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</si>
  <si>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</si>
  <si>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</si>
  <si>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</si>
  <si>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</si>
  <si>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</si>
  <si>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</si>
  <si>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</si>
  <si>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</si>
  <si>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</si>
  <si>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</si>
  <si>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</si>
  <si>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</si>
  <si>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</si>
  <si>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</si>
  <si>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</si>
  <si>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</si>
  <si>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</si>
  <si>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</si>
  <si>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</si>
  <si>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</si>
  <si>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</si>
  <si>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</si>
  <si>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</si>
  <si>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</si>
  <si>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</si>
  <si>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</si>
  <si>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</si>
  <si>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</si>
  <si>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</si>
  <si>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</si>
  <si>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</si>
  <si>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</si>
  <si>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</si>
  <si>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</si>
  <si>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</si>
  <si>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</si>
  <si>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</si>
  <si>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</si>
  <si>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</si>
  <si>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</si>
  <si>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</si>
  <si>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</si>
  <si>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</si>
  <si>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</si>
  <si>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</si>
  <si>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</si>
  <si>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</si>
  <si>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</si>
  <si>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</si>
  <si>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</si>
  <si>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</si>
  <si>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</si>
  <si>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</si>
  <si>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</si>
  <si>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</si>
  <si>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</si>
  <si>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</si>
  <si>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</si>
  <si>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</si>
  <si>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</si>
  <si>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</si>
  <si>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</si>
  <si>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</si>
  <si>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</si>
  <si>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</si>
  <si>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</si>
  <si>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</si>
  <si>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</si>
  <si>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</si>
  <si>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</si>
  <si>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</si>
  <si>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</si>
  <si>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</si>
  <si>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</si>
  <si>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</si>
  <si>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</si>
  <si>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</si>
  <si>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</si>
  <si>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</si>
  <si>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</si>
  <si>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</si>
  <si>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</si>
  <si>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</si>
  <si>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</si>
  <si>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</si>
  <si>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</si>
  <si>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</si>
  <si>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</si>
  <si>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</si>
  <si>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</si>
  <si>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</si>
  <si>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</si>
  <si>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</si>
  <si>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</si>
  <si>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</si>
  <si>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</si>
  <si>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</si>
  <si>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</si>
  <si>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</si>
  <si>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</si>
  <si>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</si>
  <si>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</si>
  <si>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</si>
  <si>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</si>
  <si>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</si>
  <si>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</si>
  <si>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</si>
  <si>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</si>
  <si>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</si>
  <si>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</si>
  <si>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</si>
  <si>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</si>
  <si>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</si>
  <si>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</si>
  <si>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</si>
  <si>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</si>
  <si>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</si>
  <si>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</si>
  <si>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</si>
  <si>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</si>
  <si>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</si>
  <si>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</si>
  <si>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</si>
  <si>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</si>
  <si>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</si>
  <si>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</si>
  <si>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</si>
  <si>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</si>
  <si>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</si>
  <si>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</si>
  <si>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</si>
  <si>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</si>
  <si>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</si>
  <si>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</si>
  <si>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</si>
  <si>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</si>
  <si>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</si>
  <si>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</si>
  <si>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</si>
  <si>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</si>
  <si>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</si>
  <si>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</si>
  <si>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</si>
  <si>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</si>
  <si>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</si>
  <si>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</si>
  <si>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</si>
  <si>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</si>
  <si>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</si>
  <si>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</si>
  <si>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</si>
  <si>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</si>
  <si>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</si>
  <si>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</si>
  <si>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</si>
  <si>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</si>
  <si>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</si>
  <si>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</si>
  <si>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</si>
  <si>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</si>
  <si>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</si>
  <si>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</si>
  <si>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</si>
  <si>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</si>
  <si>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</si>
  <si>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</si>
  <si>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</si>
  <si>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</si>
  <si>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</si>
  <si>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</si>
  <si>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</si>
  <si>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</si>
  <si>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</si>
  <si>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</si>
  <si>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</si>
  <si>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</si>
  <si>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</si>
  <si>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</si>
  <si>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</si>
  <si>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</si>
  <si>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</si>
  <si>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</si>
  <si>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</si>
  <si>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</si>
  <si>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</si>
  <si>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</si>
  <si>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</si>
  <si>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</si>
  <si>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</si>
  <si>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</si>
  <si>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</si>
  <si>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</si>
  <si>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</si>
  <si>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</si>
  <si>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</si>
  <si>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</si>
  <si>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</si>
  <si>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</si>
  <si>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</si>
  <si>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</si>
  <si>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</si>
  <si>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</si>
  <si>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</si>
  <si>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</si>
  <si>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</si>
  <si>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</si>
  <si>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</si>
  <si>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</si>
  <si>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</si>
  <si>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</si>
  <si>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</si>
  <si>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</si>
  <si>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</si>
  <si>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</si>
  <si>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</si>
  <si>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</si>
  <si>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</si>
  <si>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</si>
  <si>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</si>
  <si>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</si>
  <si>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</si>
  <si>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</si>
  <si>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</si>
  <si>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</si>
  <si>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</si>
  <si>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</si>
  <si>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</si>
  <si>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</si>
  <si>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</si>
  <si>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</si>
  <si>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</si>
  <si>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</si>
  <si>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</si>
  <si>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</si>
  <si>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</si>
  <si>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</si>
  <si>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</si>
  <si>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</si>
  <si>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</si>
  <si>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</si>
  <si>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</si>
  <si>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</si>
  <si>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</si>
  <si>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</si>
  <si>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</si>
  <si>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</si>
  <si>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</si>
  <si>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</si>
  <si>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</si>
  <si>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</si>
  <si>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</si>
  <si>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</si>
  <si>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</si>
  <si>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</si>
  <si>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</si>
  <si>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</si>
  <si>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</si>
  <si>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</si>
  <si>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</si>
  <si>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</si>
  <si>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</si>
  <si>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</si>
  <si>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</si>
  <si>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</si>
  <si>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</si>
  <si>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</si>
  <si>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</si>
  <si>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</si>
  <si>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</si>
  <si>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</si>
  <si>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</si>
  <si>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</si>
  <si>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</si>
  <si>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</si>
  <si>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</si>
  <si>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</si>
  <si>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</si>
  <si>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</si>
  <si>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</si>
  <si>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</si>
  <si>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</si>
  <si>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</si>
  <si>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</si>
  <si>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</si>
  <si>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</si>
  <si>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</si>
  <si>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</si>
  <si>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</si>
  <si>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</si>
  <si>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</si>
  <si>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</si>
  <si>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</si>
  <si>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</si>
  <si>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</si>
  <si>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</si>
  <si>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</si>
  <si>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</si>
  <si>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</si>
  <si>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</si>
  <si>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</si>
  <si>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</si>
  <si>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</si>
  <si>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</si>
  <si>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</si>
  <si>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</si>
  <si>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</si>
  <si>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</si>
  <si>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</si>
  <si>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</si>
  <si>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</si>
  <si>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</si>
  <si>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</si>
  <si>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</si>
  <si>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</si>
  <si>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</si>
  <si>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</si>
  <si>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</si>
  <si>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</si>
  <si>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</si>
  <si>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</si>
  <si>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</si>
  <si>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</si>
  <si>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</si>
  <si>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</si>
  <si>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</si>
  <si>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</si>
  <si>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</si>
  <si>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</si>
  <si>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</si>
  <si>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</si>
  <si>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</si>
  <si>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</si>
  <si>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</si>
  <si>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</si>
  <si>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</si>
  <si>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</si>
  <si>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</si>
  <si>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</si>
  <si>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</si>
  <si>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</si>
  <si>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</si>
  <si>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</si>
  <si>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</si>
  <si>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</si>
  <si>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</si>
  <si>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</si>
  <si>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</si>
  <si>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</si>
  <si>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</si>
  <si>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</si>
  <si>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</si>
  <si>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</si>
  <si>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</si>
  <si>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</si>
  <si>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</si>
  <si>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</si>
  <si>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</si>
  <si>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</si>
  <si>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</si>
  <si>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</si>
  <si>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</si>
  <si>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</si>
  <si>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</si>
  <si>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</si>
  <si>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</si>
  <si>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</si>
  <si>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</si>
  <si>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</si>
  <si>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</si>
  <si>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</si>
  <si>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</si>
  <si>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</si>
  <si>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</si>
  <si>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</si>
  <si>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</si>
  <si>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</si>
  <si>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</si>
  <si>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</si>
  <si>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</si>
  <si>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</si>
  <si>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</si>
  <si>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</si>
  <si>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</si>
  <si>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</si>
  <si>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</si>
  <si>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</si>
  <si>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</si>
  <si>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</si>
  <si>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</si>
  <si>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</si>
  <si>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</si>
  <si>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</si>
  <si>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</si>
  <si>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</si>
  <si>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</si>
  <si>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</si>
  <si>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</si>
  <si>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</si>
  <si>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</si>
  <si>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</si>
  <si>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</si>
  <si>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</si>
  <si>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</si>
  <si>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</si>
  <si>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</si>
  <si>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</si>
  <si>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</si>
  <si>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</si>
  <si>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</si>
  <si>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</si>
  <si>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</si>
  <si>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</si>
  <si>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</si>
  <si>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</si>
  <si>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</si>
  <si>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</si>
  <si>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</si>
  <si>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</si>
  <si>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</si>
  <si>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</si>
  <si>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</si>
  <si>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</si>
  <si>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</si>
  <si>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</si>
  <si>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</si>
  <si>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</si>
  <si>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</si>
  <si>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</si>
  <si>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</si>
  <si>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</si>
  <si>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</si>
  <si>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</si>
  <si>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</si>
  <si>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</si>
  <si>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</si>
  <si>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</si>
  <si>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</si>
  <si>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</si>
  <si>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</si>
  <si>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</si>
  <si>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</si>
  <si>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</si>
  <si>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</si>
  <si>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</si>
  <si>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</si>
  <si>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</si>
  <si>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</si>
  <si>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</si>
  <si>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</si>
  <si>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</si>
  <si>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</si>
  <si>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</si>
  <si>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</si>
  <si>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</si>
  <si>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</si>
  <si>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</si>
  <si>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</si>
  <si>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</si>
  <si>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</si>
  <si>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</si>
  <si>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</si>
  <si>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</si>
  <si>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</si>
  <si>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</si>
  <si>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</si>
  <si>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</si>
  <si>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</si>
  <si>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</si>
  <si>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</si>
  <si>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</si>
  <si>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</si>
  <si>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</si>
  <si>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</si>
  <si>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</si>
  <si>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</si>
  <si>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</si>
  <si>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</si>
  <si>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</si>
  <si>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</si>
  <si>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</si>
  <si>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</si>
  <si>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</si>
  <si>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</si>
  <si>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</si>
  <si>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</si>
  <si>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</si>
  <si>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</si>
  <si>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</si>
  <si>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</si>
  <si>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</si>
  <si>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</si>
  <si>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</si>
  <si>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</si>
  <si>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</si>
  <si>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</si>
  <si>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</si>
  <si>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</si>
  <si>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</si>
  <si>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</si>
  <si>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</si>
  <si>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</si>
  <si>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</si>
  <si>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</si>
  <si>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</si>
  <si>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</si>
  <si>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</si>
  <si>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</si>
  <si>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</si>
  <si>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</si>
  <si>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</si>
  <si>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</si>
  <si>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</si>
  <si>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</si>
  <si>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</si>
  <si>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</si>
  <si>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</si>
  <si>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</si>
  <si>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</si>
  <si>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</si>
  <si>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</si>
  <si>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</si>
  <si>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</si>
  <si>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</si>
  <si>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</si>
  <si>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</si>
  <si>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</si>
  <si>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</si>
  <si>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</si>
  <si>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</si>
  <si>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</si>
  <si>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</si>
  <si>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</si>
  <si>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</si>
  <si>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</si>
  <si>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</si>
  <si>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</si>
  <si>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</si>
  <si>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</si>
  <si>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</si>
  <si>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</si>
  <si>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</si>
  <si>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</si>
  <si>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</si>
  <si>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</si>
  <si>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</si>
  <si>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</si>
  <si>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</si>
  <si>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</si>
  <si>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</si>
  <si>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</si>
  <si>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</si>
  <si>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</si>
  <si>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</si>
  <si>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</si>
  <si>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</si>
  <si>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</si>
  <si>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</si>
  <si>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</si>
  <si>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</si>
  <si>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</si>
  <si>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</si>
  <si>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</si>
  <si>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</si>
  <si>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</si>
  <si>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</si>
  <si>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</si>
  <si>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</si>
  <si>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</si>
  <si>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</si>
  <si>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</si>
  <si>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</si>
  <si>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</si>
  <si>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</si>
  <si>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</si>
  <si>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</si>
  <si>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</si>
  <si>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</si>
  <si>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</si>
  <si>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</si>
  <si>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</si>
  <si>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</si>
  <si>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</si>
  <si>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</si>
  <si>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</si>
  <si>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</si>
  <si>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</si>
  <si>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</si>
  <si>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</si>
  <si>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</si>
  <si>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</si>
  <si>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</si>
  <si>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</si>
  <si>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</si>
  <si>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</si>
  <si>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</si>
  <si>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</si>
  <si>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</si>
  <si>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</si>
  <si>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</si>
  <si>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</si>
  <si>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</si>
  <si>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</si>
  <si>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</si>
  <si>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</si>
  <si>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</si>
  <si>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</si>
  <si>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</si>
  <si>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</si>
  <si>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</si>
  <si>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</si>
  <si>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</si>
  <si>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</si>
  <si>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</si>
  <si>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</si>
  <si>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</si>
  <si>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</si>
  <si>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</si>
  <si>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</si>
  <si>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</si>
  <si>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</si>
  <si>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</si>
  <si>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</si>
  <si>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</si>
  <si>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</si>
  <si>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</si>
  <si>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</si>
  <si>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</si>
  <si>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</si>
  <si>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</si>
  <si>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</si>
  <si>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</si>
  <si>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</si>
  <si>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</si>
  <si>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</si>
  <si>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</si>
  <si>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</si>
  <si>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</si>
  <si>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</si>
  <si>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</si>
  <si>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</si>
  <si>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</si>
  <si>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</si>
  <si>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</si>
  <si>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</si>
  <si>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</si>
  <si>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</si>
  <si>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</si>
  <si>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</si>
  <si>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</si>
  <si>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</si>
  <si>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</si>
  <si>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</si>
  <si>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</si>
  <si>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</si>
  <si>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</si>
  <si>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</si>
  <si>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</si>
  <si>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</si>
  <si>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</si>
  <si>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</si>
  <si>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</si>
  <si>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</si>
  <si>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</si>
  <si>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</si>
  <si>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</si>
  <si>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</si>
  <si>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</si>
  <si>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</si>
  <si>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</si>
  <si>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</si>
  <si>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</si>
  <si>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</si>
  <si>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</si>
  <si>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</si>
  <si>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</si>
  <si>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</si>
  <si>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</si>
  <si>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</si>
  <si>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</si>
  <si>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</si>
  <si>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</si>
  <si>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</si>
  <si>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</si>
  <si>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</si>
  <si>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</si>
  <si>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</si>
  <si>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</si>
  <si>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</si>
  <si>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</si>
  <si>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</si>
  <si>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</si>
  <si>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</si>
  <si>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</si>
  <si>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</si>
  <si>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</si>
  <si>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</si>
  <si>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</si>
  <si>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</si>
  <si>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</si>
  <si>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</si>
  <si>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</si>
  <si>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</si>
  <si>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</si>
  <si>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</si>
  <si>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</si>
  <si>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</si>
  <si>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</si>
  <si>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</si>
  <si>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</si>
  <si>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</si>
  <si>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</si>
  <si>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</si>
  <si>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</si>
  <si>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</si>
  <si>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</si>
  <si>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</si>
  <si>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</si>
  <si>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</si>
  <si>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</si>
  <si>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</si>
  <si>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</si>
  <si>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</si>
  <si>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</si>
  <si>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</si>
  <si>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</si>
  <si>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</si>
  <si>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</si>
  <si>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</si>
  <si>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</si>
  <si>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</si>
  <si>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</si>
  <si>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</si>
  <si>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</si>
  <si>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</si>
  <si>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</si>
  <si>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</si>
  <si>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</si>
  <si>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</si>
  <si>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</si>
  <si>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</si>
  <si>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</si>
  <si>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</si>
  <si>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</si>
  <si>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</si>
  <si>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</si>
  <si>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</si>
  <si>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</si>
  <si>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</si>
  <si>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</si>
  <si>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</si>
  <si>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</si>
  <si>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</si>
  <si>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</si>
  <si>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</si>
  <si>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</si>
  <si>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</si>
  <si>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</si>
  <si>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</si>
  <si>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</si>
  <si>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</si>
  <si>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</si>
  <si>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</si>
  <si>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</si>
  <si>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</si>
  <si>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</si>
  <si>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</si>
  <si>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</si>
  <si>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</si>
  <si>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</si>
  <si>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</si>
  <si>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</si>
  <si>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</si>
  <si>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</si>
  <si>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</si>
  <si>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</si>
  <si>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</si>
  <si>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</si>
  <si>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</si>
  <si>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</si>
  <si>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</si>
  <si>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</si>
  <si>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</si>
  <si>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</si>
  <si>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</si>
  <si>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</si>
  <si>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</si>
  <si>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</si>
  <si>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</si>
  <si>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</si>
  <si>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</si>
  <si>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</si>
  <si>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</si>
  <si>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</si>
  <si>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</si>
  <si>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</si>
  <si>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</si>
  <si>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</si>
  <si>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</si>
  <si>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</si>
  <si>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</si>
  <si>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</si>
  <si>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</si>
  <si>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</si>
  <si>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</si>
  <si>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</si>
  <si>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</si>
  <si>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</si>
  <si>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</si>
  <si>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</si>
  <si>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</si>
  <si>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</si>
  <si>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</si>
  <si>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</si>
  <si>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</si>
  <si>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</si>
  <si>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</si>
  <si>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</si>
  <si>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</si>
  <si>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</si>
  <si>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</si>
  <si>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</si>
  <si>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</si>
  <si>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</si>
  <si>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</si>
  <si>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</si>
  <si>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</si>
  <si>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</si>
  <si>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</si>
  <si>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</si>
  <si>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</si>
  <si>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</si>
  <si>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</si>
  <si>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</si>
  <si>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</si>
  <si>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</si>
  <si>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</si>
  <si>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</si>
  <si>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</si>
  <si>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</si>
  <si>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</si>
  <si>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</si>
  <si>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</si>
  <si>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</si>
  <si>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</si>
  <si>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</si>
  <si>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</si>
  <si>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</si>
  <si>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</si>
  <si>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</si>
  <si>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</si>
  <si>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</si>
  <si>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</si>
  <si>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</si>
  <si>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</si>
  <si>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</si>
  <si>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</si>
  <si>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</si>
  <si>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</si>
  <si>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</si>
  <si>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</si>
  <si>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</si>
  <si>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</si>
  <si>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</si>
  <si>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</si>
  <si>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</si>
  <si>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</si>
  <si>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</si>
  <si>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</si>
  <si>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</si>
  <si>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</si>
  <si>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</si>
  <si>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</si>
  <si>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</si>
  <si>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</si>
  <si>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</si>
  <si>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</si>
  <si>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</si>
  <si>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</si>
  <si>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</si>
  <si>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</si>
  <si>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</si>
  <si>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</si>
  <si>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</si>
  <si>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</si>
  <si>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</si>
  <si>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</si>
  <si>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</si>
  <si>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</si>
  <si>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</si>
  <si>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</si>
  <si>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</si>
  <si>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</si>
  <si>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</si>
  <si>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</si>
  <si>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</si>
  <si>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</si>
  <si>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</si>
  <si>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</si>
  <si>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</si>
  <si>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</si>
  <si>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</si>
  <si>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</si>
  <si>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</si>
  <si>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</si>
  <si>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</si>
  <si>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</si>
  <si>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</si>
  <si>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</si>
  <si>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</si>
  <si>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</si>
  <si>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</si>
  <si>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</si>
  <si>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</si>
  <si>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</si>
  <si>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</si>
  <si>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</si>
  <si>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</si>
  <si>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</si>
  <si>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</si>
  <si>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</si>
  <si>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</si>
  <si>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</si>
  <si>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</si>
  <si>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</si>
  <si>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</si>
  <si>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</si>
  <si>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</si>
  <si>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</si>
  <si>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</si>
  <si>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</si>
  <si>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</si>
  <si>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</si>
  <si>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</si>
  <si>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</si>
  <si>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</si>
  <si>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</si>
  <si>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</si>
  <si>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</si>
  <si>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</si>
  <si>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</si>
  <si>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</si>
  <si>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</si>
  <si>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</si>
  <si>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</si>
  <si>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</si>
  <si>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</si>
  <si>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</si>
  <si>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</si>
  <si>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</si>
  <si>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</si>
  <si>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</si>
  <si>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</si>
  <si>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</si>
  <si>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</si>
  <si>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</si>
  <si>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</si>
  <si>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</si>
  <si>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</si>
  <si>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</si>
  <si>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</si>
  <si>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</si>
  <si>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</si>
  <si>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</si>
  <si>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</si>
  <si>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</si>
  <si>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</si>
  <si>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</si>
  <si>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</si>
  <si>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</si>
  <si>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</si>
  <si>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</si>
  <si>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</si>
  <si>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</si>
  <si>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</si>
  <si>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</si>
  <si>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</si>
  <si>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</si>
  <si>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</si>
  <si>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</si>
  <si>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</si>
  <si>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</si>
  <si>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</si>
  <si>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</si>
  <si>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</si>
  <si>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</si>
  <si>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</si>
  <si>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</si>
  <si>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</si>
  <si>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</si>
  <si>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</si>
  <si>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</si>
  <si>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</si>
  <si>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</si>
  <si>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</si>
  <si>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</si>
  <si>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</si>
  <si>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</si>
  <si>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</si>
  <si>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</si>
  <si>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</si>
  <si>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</si>
  <si>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</si>
  <si>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</si>
  <si>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</si>
  <si>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</si>
  <si>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</si>
  <si>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</si>
  <si>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</si>
  <si>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</si>
  <si>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</si>
  <si>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</si>
  <si>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</si>
  <si>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</si>
  <si>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</si>
  <si>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</si>
  <si>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</si>
  <si>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</si>
  <si>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</si>
  <si>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</si>
  <si>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</si>
  <si>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</si>
  <si>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</si>
  <si>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</si>
  <si>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</si>
  <si>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</si>
  <si>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</si>
  <si>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</si>
  <si>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</si>
  <si>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</si>
  <si>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</si>
  <si>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</si>
  <si>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</si>
  <si>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</si>
  <si>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</si>
  <si>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</si>
  <si>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</si>
  <si>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</si>
  <si>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</si>
  <si>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</si>
  <si>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</si>
  <si>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</si>
  <si>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</si>
  <si>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</si>
  <si>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</si>
  <si>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</si>
  <si>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</si>
  <si>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</si>
  <si>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</si>
  <si>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</si>
  <si>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</si>
  <si>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</si>
  <si>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</si>
  <si>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</si>
  <si>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</si>
  <si>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</si>
  <si>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</si>
  <si>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</si>
  <si>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</si>
  <si>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</si>
  <si>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</si>
  <si>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</si>
  <si>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</si>
  <si>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</si>
  <si>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</si>
  <si>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</si>
  <si>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</si>
  <si>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</si>
  <si>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</si>
  <si>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</si>
  <si>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</si>
  <si>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</si>
  <si>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</si>
  <si>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</si>
  <si>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</si>
  <si>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</si>
  <si>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</si>
  <si>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</si>
  <si>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</si>
  <si>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</si>
  <si>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</si>
  <si>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</si>
  <si>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</si>
  <si>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</si>
  <si>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</si>
  <si>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</si>
  <si>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</si>
  <si>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</si>
  <si>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</si>
  <si>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</si>
  <si>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</si>
  <si>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</si>
  <si>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</si>
  <si>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</si>
  <si>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</si>
  <si>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</si>
  <si>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</si>
  <si>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</si>
  <si>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</si>
  <si>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</si>
  <si>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</si>
  <si>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</si>
  <si>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</si>
  <si>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</si>
  <si>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</si>
  <si>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</si>
  <si>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</si>
  <si>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</si>
  <si>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</si>
  <si>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</si>
  <si>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</si>
  <si>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</si>
  <si>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</si>
  <si>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</si>
  <si>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</si>
  <si>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</si>
  <si>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</si>
  <si>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</si>
  <si>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</si>
  <si>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</si>
  <si>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</si>
  <si>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</si>
  <si>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</si>
  <si>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</si>
  <si>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</si>
  <si>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</si>
  <si>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</si>
  <si>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</si>
  <si>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</si>
  <si>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</si>
  <si>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</si>
  <si>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</si>
  <si>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</si>
  <si>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</si>
  <si>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</si>
  <si>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</si>
  <si>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</si>
  <si>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</si>
  <si>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</si>
  <si>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</si>
  <si>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</si>
  <si>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</si>
  <si>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</si>
  <si>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</si>
  <si>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</si>
  <si>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</si>
  <si>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</si>
  <si>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</si>
  <si>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</si>
  <si>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</si>
  <si>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</si>
  <si>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</si>
  <si>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</si>
  <si>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</si>
  <si>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</si>
  <si>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</si>
  <si>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</si>
  <si>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</si>
  <si>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</si>
  <si>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</si>
  <si>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</si>
  <si>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</si>
  <si>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</si>
  <si>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</si>
  <si>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</si>
  <si>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</si>
  <si>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</si>
  <si>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</si>
  <si>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</si>
  <si>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</si>
  <si>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</si>
  <si>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</si>
  <si>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</si>
  <si>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</si>
  <si>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</si>
  <si>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</si>
  <si>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</si>
  <si>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</si>
  <si>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</si>
  <si>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</si>
  <si>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</si>
  <si>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</si>
  <si>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</si>
  <si>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</si>
  <si>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</si>
  <si>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</si>
  <si>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</si>
  <si>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</si>
  <si>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</si>
  <si>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</si>
  <si>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</si>
  <si>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</si>
  <si>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</si>
  <si>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</si>
  <si>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</si>
  <si>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</si>
  <si>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</si>
  <si>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</si>
  <si>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</si>
  <si>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</si>
  <si>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</si>
  <si>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</si>
  <si>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</si>
  <si>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</si>
  <si>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</si>
  <si>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</si>
  <si>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</si>
  <si>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</si>
  <si>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</si>
  <si>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</si>
  <si>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</si>
  <si>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</si>
  <si>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</si>
  <si>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</si>
  <si>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</si>
  <si>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</si>
  <si>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</si>
  <si>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</si>
  <si>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</si>
  <si>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</si>
  <si>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</si>
  <si>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</si>
  <si>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</si>
  <si>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</si>
  <si>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</si>
  <si>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</si>
  <si>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</si>
  <si>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</si>
  <si>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</si>
  <si>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</si>
  <si>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</si>
  <si>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</si>
  <si>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</si>
  <si>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</si>
  <si>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</si>
  <si>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</si>
  <si>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</si>
  <si>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</si>
  <si>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</si>
  <si>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</si>
  <si>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</si>
  <si>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</si>
  <si>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</si>
  <si>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</si>
  <si>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</si>
  <si>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</si>
  <si>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</si>
  <si>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</si>
  <si>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</si>
  <si>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</si>
  <si>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</si>
  <si>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</si>
  <si>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</si>
  <si>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</si>
  <si>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</si>
  <si>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</si>
  <si>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</si>
  <si>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</si>
  <si>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</si>
  <si>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</si>
  <si>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</si>
  <si>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</si>
  <si>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</si>
  <si>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</si>
  <si>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</si>
  <si>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</si>
  <si>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</si>
  <si>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</si>
  <si>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</si>
  <si>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</si>
  <si>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</si>
  <si>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</si>
  <si>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</si>
  <si>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</si>
  <si>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</si>
  <si>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</si>
  <si>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</si>
  <si>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</si>
  <si>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</si>
  <si>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</si>
  <si>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</si>
  <si>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</si>
  <si>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</si>
  <si>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</si>
  <si>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</si>
  <si>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</si>
  <si>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</si>
  <si>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</si>
  <si>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</si>
  <si>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</si>
  <si>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</si>
  <si>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</si>
  <si>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</si>
  <si>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</si>
  <si>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</si>
  <si>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</si>
  <si>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</si>
  <si>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</si>
  <si>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</si>
  <si>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</si>
  <si>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</si>
  <si>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</si>
  <si>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</si>
  <si>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</si>
  <si>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</si>
  <si>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</si>
  <si>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</si>
  <si>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</si>
  <si>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</si>
  <si>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</si>
  <si>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</si>
  <si>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</si>
  <si>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</si>
  <si>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</si>
  <si>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</si>
  <si>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</si>
  <si>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</si>
  <si>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</si>
  <si>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</si>
  <si>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</si>
  <si>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</si>
  <si>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</si>
  <si>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</si>
  <si>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</si>
  <si>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</si>
  <si>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</si>
  <si>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</si>
  <si>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</si>
  <si>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</si>
  <si>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</si>
  <si>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</si>
  <si>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</si>
  <si>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</si>
  <si>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</si>
  <si>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</si>
  <si>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</si>
  <si>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</si>
  <si>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</si>
  <si>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</si>
  <si>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</si>
  <si>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</si>
  <si>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</si>
  <si>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</si>
  <si>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</si>
  <si>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</si>
  <si>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</si>
  <si>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</si>
  <si>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</si>
  <si>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</si>
  <si>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</si>
  <si>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</si>
  <si>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</si>
  <si>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</si>
  <si>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</si>
  <si>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</si>
  <si>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</si>
  <si>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</si>
  <si>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</si>
  <si>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</si>
  <si>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</si>
  <si>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</si>
  <si>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</si>
  <si>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</si>
  <si>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</si>
  <si>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</si>
  <si>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</si>
  <si>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</si>
  <si>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</si>
  <si>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</si>
  <si>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</si>
  <si>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</si>
  <si>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</si>
  <si>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</si>
  <si>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</si>
  <si>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</si>
  <si>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</si>
  <si>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</si>
  <si>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</si>
  <si>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</si>
  <si>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</si>
  <si>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</si>
  <si>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</si>
  <si>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</si>
  <si>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</si>
  <si>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</si>
  <si>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</si>
  <si>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</si>
  <si>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</si>
  <si>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</si>
  <si>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</si>
  <si>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</si>
  <si>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</si>
  <si>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</si>
  <si>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</si>
  <si>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</si>
  <si>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</si>
  <si>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</si>
  <si>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</si>
  <si>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</si>
  <si>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</si>
  <si>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</si>
  <si>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</si>
  <si>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</si>
  <si>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</si>
  <si>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</si>
  <si>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</si>
  <si>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</si>
  <si>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</si>
  <si>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</si>
  <si>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</si>
  <si>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</si>
  <si>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</si>
  <si>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</si>
  <si>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</si>
  <si>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</si>
  <si>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</si>
  <si>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</si>
  <si>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</si>
  <si>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</si>
  <si>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</si>
  <si>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</si>
  <si>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</si>
  <si>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</si>
  <si>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</si>
  <si>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</si>
  <si>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</si>
  <si>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</si>
  <si>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</si>
  <si>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</si>
  <si>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</si>
  <si>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</si>
  <si>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</si>
  <si>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</si>
  <si>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</si>
  <si>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</si>
  <si>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</si>
  <si>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</si>
  <si>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</si>
  <si>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</si>
  <si>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</si>
  <si>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</si>
  <si>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</si>
  <si>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</si>
  <si>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</si>
  <si>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</si>
  <si>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</si>
  <si>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</si>
  <si>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</si>
  <si>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</si>
  <si>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</si>
  <si>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</si>
  <si>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</si>
  <si>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</si>
  <si>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</si>
  <si>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</si>
  <si>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</si>
  <si>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</si>
  <si>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</si>
  <si>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</si>
  <si>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</si>
  <si>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</si>
  <si>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</si>
  <si>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</si>
  <si>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</si>
  <si>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</si>
  <si>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</si>
  <si>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</si>
  <si>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</si>
  <si>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</si>
  <si>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</si>
  <si>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</si>
  <si>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</si>
  <si>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</si>
  <si>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</si>
  <si>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</si>
  <si>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</si>
  <si>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</si>
  <si>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</si>
  <si>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</si>
  <si>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</si>
  <si>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</si>
  <si>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</si>
  <si>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</si>
  <si>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</si>
  <si>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</si>
  <si>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</si>
  <si>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</si>
  <si>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</si>
  <si>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</si>
  <si>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</si>
  <si>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</si>
  <si>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</si>
  <si>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</si>
  <si>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</si>
  <si>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</si>
  <si>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</si>
  <si>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</si>
  <si>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</si>
  <si>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</si>
  <si>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</si>
  <si>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</si>
  <si>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</si>
  <si>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</si>
  <si>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</si>
  <si>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</si>
  <si>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</si>
  <si>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</si>
  <si>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</si>
  <si>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</si>
  <si>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</si>
  <si>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</si>
  <si>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</si>
  <si>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</si>
  <si>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</si>
  <si>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</si>
  <si>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</si>
  <si>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</si>
  <si>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</si>
  <si>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</si>
  <si>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</si>
  <si>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</si>
  <si>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</si>
  <si>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</si>
  <si>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</si>
  <si>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</si>
  <si>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</si>
  <si>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</si>
  <si>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</si>
  <si>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</si>
  <si>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</si>
  <si>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</si>
  <si>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</si>
  <si>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</si>
  <si>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</si>
  <si>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</si>
  <si>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</si>
  <si>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</si>
  <si>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</si>
  <si>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</si>
  <si>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</si>
  <si>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</si>
  <si>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</si>
  <si>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</si>
  <si>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</si>
  <si>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</si>
  <si>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</si>
  <si>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</si>
  <si>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</si>
  <si>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</si>
  <si>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</si>
  <si>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</si>
  <si>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</si>
  <si>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</si>
  <si>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</si>
  <si>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</si>
  <si>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</si>
  <si>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</si>
  <si>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</si>
  <si>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</si>
  <si>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</si>
  <si>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</si>
  <si>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</si>
  <si>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</si>
  <si>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</si>
  <si>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</si>
  <si>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</si>
  <si>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</si>
  <si>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</si>
  <si>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</si>
  <si>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</si>
  <si>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</si>
  <si>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</si>
  <si>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</si>
  <si>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</si>
  <si>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</si>
  <si>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</si>
  <si>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</si>
  <si>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</si>
  <si>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</si>
  <si>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</si>
  <si>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</si>
  <si>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</si>
  <si>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</si>
  <si>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</si>
  <si>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</si>
  <si>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</si>
  <si>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</si>
  <si>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</si>
  <si>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</si>
  <si>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</si>
  <si>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</si>
  <si>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</si>
  <si>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</si>
  <si>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</si>
  <si>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</si>
  <si>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</si>
  <si>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</si>
  <si>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</si>
  <si>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</si>
  <si>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</si>
  <si>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</si>
  <si>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</si>
  <si>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</si>
  <si>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</si>
  <si>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</si>
  <si>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</si>
  <si>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</si>
  <si>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</si>
  <si>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</si>
  <si>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</si>
  <si>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</si>
  <si>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</si>
  <si>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</si>
  <si>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</si>
  <si>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</si>
  <si>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</si>
  <si>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</si>
  <si>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</si>
  <si>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</si>
  <si>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</si>
  <si>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</si>
  <si>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</si>
  <si>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</si>
  <si>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</si>
  <si>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</si>
  <si>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</si>
  <si>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</si>
  <si>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</si>
  <si>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</si>
  <si>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</si>
  <si>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</si>
  <si>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</si>
  <si>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</si>
  <si>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</si>
  <si>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</si>
  <si>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</si>
  <si>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</si>
  <si>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</si>
  <si>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</si>
  <si>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</si>
  <si>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</si>
  <si>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</si>
  <si>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</si>
  <si>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</si>
  <si>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</si>
  <si>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</si>
  <si>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</si>
  <si>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</si>
  <si>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</si>
  <si>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</si>
  <si>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</si>
  <si>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</si>
  <si>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</si>
  <si>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</si>
  <si>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</si>
  <si>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</si>
  <si>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</si>
  <si>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</si>
  <si>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</si>
  <si>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</si>
  <si>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</si>
  <si>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</si>
  <si>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</si>
  <si>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</si>
  <si>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</si>
  <si>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</si>
  <si>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</si>
  <si>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</si>
  <si>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</si>
  <si>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</si>
  <si>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</si>
  <si>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</si>
  <si>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</si>
  <si>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</si>
  <si>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</si>
  <si>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</si>
  <si>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</si>
  <si>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</si>
  <si>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</si>
  <si>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</si>
  <si>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</si>
  <si>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</si>
  <si>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</si>
  <si>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</si>
  <si>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</si>
  <si>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</si>
  <si>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</si>
  <si>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</si>
  <si>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</si>
  <si>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</si>
  <si>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</si>
  <si>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</si>
  <si>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</si>
  <si>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</si>
  <si>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</si>
  <si>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</si>
  <si>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</si>
  <si>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</si>
  <si>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</si>
  <si>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</si>
  <si>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</si>
  <si>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</si>
  <si>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</si>
  <si>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</si>
  <si>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</si>
  <si>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</si>
  <si>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</si>
  <si>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</si>
  <si>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</si>
  <si>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</si>
  <si>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</si>
  <si>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</si>
  <si>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</si>
  <si>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</si>
  <si>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</si>
  <si>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</si>
  <si>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</si>
  <si>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</si>
  <si>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</si>
  <si>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</si>
  <si>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</si>
  <si>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</si>
  <si>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</si>
  <si>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</si>
  <si>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</si>
  <si>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</si>
  <si>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</si>
  <si>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</si>
  <si>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</si>
  <si>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</si>
  <si>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</si>
  <si>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</si>
  <si>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</si>
  <si>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</si>
  <si>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</si>
  <si>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</si>
  <si>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</si>
  <si>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</si>
  <si>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</si>
  <si>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</si>
  <si>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</si>
  <si>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</si>
  <si>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</si>
  <si>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</si>
  <si>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</si>
  <si>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</si>
  <si>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</si>
  <si>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</si>
  <si>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</si>
  <si>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</si>
  <si>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</si>
  <si>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</si>
  <si>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</si>
  <si>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</si>
  <si>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</si>
  <si>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</si>
  <si>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</si>
  <si>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</si>
  <si>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</si>
  <si>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</si>
  <si>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</si>
  <si>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</si>
  <si>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</si>
  <si>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</si>
  <si>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</si>
  <si>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</si>
  <si>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</si>
  <si>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</si>
  <si>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</si>
  <si>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</si>
  <si>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</si>
  <si>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</si>
  <si>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</si>
  <si>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</si>
  <si>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</si>
  <si>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</si>
  <si>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</si>
  <si>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</si>
  <si>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</si>
  <si>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</si>
  <si>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</si>
  <si>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</si>
  <si>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</si>
  <si>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</si>
  <si>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</si>
  <si>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</si>
  <si>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</si>
  <si>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</si>
  <si>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</si>
  <si>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</si>
  <si>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</si>
  <si>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</si>
  <si>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</si>
  <si>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</si>
  <si>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</si>
  <si>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</si>
  <si>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</si>
  <si>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</si>
  <si>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</si>
  <si>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</si>
  <si>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</si>
  <si>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</si>
  <si>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</si>
  <si>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</si>
  <si>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</si>
  <si>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</si>
  <si>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</si>
  <si>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</si>
  <si>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</si>
  <si>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</si>
  <si>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</si>
  <si>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</si>
  <si>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</si>
  <si>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</si>
  <si>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</si>
  <si>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</si>
  <si>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</si>
  <si>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</si>
  <si>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</si>
  <si>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</si>
  <si>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</si>
  <si>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</si>
  <si>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</si>
  <si>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</si>
  <si>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</si>
  <si>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</si>
  <si>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</si>
  <si>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</si>
  <si>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</si>
  <si>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</si>
  <si>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</si>
  <si>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</si>
  <si>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</si>
  <si>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</si>
  <si>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</si>
  <si>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</si>
  <si>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</si>
  <si>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</si>
  <si>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</si>
  <si>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</si>
  <si>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</si>
  <si>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</si>
  <si>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</si>
  <si>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</si>
  <si>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</si>
  <si>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</si>
  <si>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</si>
  <si>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</si>
  <si>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</si>
  <si>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</si>
  <si>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</si>
  <si>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</si>
  <si>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</si>
  <si>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</si>
  <si>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</si>
  <si>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</si>
  <si>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</si>
  <si>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</si>
  <si>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</si>
  <si>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</si>
  <si>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</si>
  <si>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</si>
  <si>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</si>
  <si>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</si>
  <si>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</si>
  <si>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</si>
  <si>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</si>
  <si>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</si>
  <si>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</si>
  <si>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</si>
  <si>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</si>
  <si>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</si>
  <si>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</si>
  <si>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</si>
  <si>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</si>
  <si>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</si>
  <si>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</si>
  <si>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</si>
  <si>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</si>
  <si>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</si>
  <si>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</si>
  <si>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</si>
  <si>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</si>
  <si>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</si>
  <si>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</si>
  <si>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</si>
  <si>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</si>
  <si>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</si>
  <si>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</si>
  <si>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</si>
  <si>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</si>
  <si>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</si>
  <si>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</si>
  <si>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</si>
  <si>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</si>
  <si>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</si>
  <si>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</si>
  <si>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</si>
  <si>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</si>
  <si>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</si>
  <si>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</si>
  <si>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</si>
  <si>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</si>
  <si>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</si>
  <si>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</si>
  <si>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</si>
  <si>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</si>
  <si>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</si>
  <si>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</si>
  <si>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</si>
  <si>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</si>
  <si>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</si>
  <si>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</si>
  <si>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</si>
  <si>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</si>
  <si>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</si>
  <si>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</si>
  <si>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</si>
  <si>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</si>
  <si>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</si>
  <si>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</si>
  <si>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</si>
  <si>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</si>
  <si>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</si>
  <si>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</si>
  <si>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</si>
  <si>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</si>
  <si>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</si>
  <si>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</si>
  <si>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</si>
  <si>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</si>
  <si>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</si>
  <si>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</si>
  <si>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</si>
  <si>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</si>
  <si>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</si>
  <si>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</si>
  <si>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</si>
  <si>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</si>
  <si>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</si>
  <si>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</si>
  <si>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</si>
  <si>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</si>
  <si>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</si>
  <si>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</si>
  <si>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</si>
  <si>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</si>
  <si>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</si>
  <si>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</si>
  <si>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</si>
  <si>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</si>
  <si>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</si>
  <si>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</si>
  <si>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</si>
  <si>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</si>
  <si>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</si>
  <si>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</si>
  <si>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</si>
  <si>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</si>
  <si>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</si>
  <si>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</si>
  <si>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</si>
  <si>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</si>
  <si>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</si>
  <si>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</si>
  <si>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</si>
  <si>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</si>
  <si>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</si>
  <si>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</si>
  <si>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</si>
  <si>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</si>
  <si>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</si>
  <si>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</si>
  <si>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</si>
  <si>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</si>
  <si>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</si>
  <si>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</si>
  <si>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</si>
  <si>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</si>
  <si>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</si>
  <si>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</si>
  <si>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</si>
  <si>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</si>
  <si>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</si>
  <si>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</si>
  <si>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</si>
  <si>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</si>
  <si>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</si>
  <si>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</si>
  <si>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</si>
  <si>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</si>
  <si>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</si>
  <si>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</si>
  <si>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</si>
  <si>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</si>
  <si>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</si>
  <si>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</si>
  <si>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</si>
  <si>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</si>
  <si>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</si>
  <si>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</si>
  <si>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</si>
  <si>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</si>
  <si>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</si>
  <si>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</si>
  <si>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</si>
  <si>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</si>
  <si>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</si>
  <si>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</si>
  <si>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</si>
  <si>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</si>
  <si>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</si>
  <si>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</si>
  <si>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</si>
  <si>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</si>
  <si>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</si>
  <si>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</si>
  <si>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</si>
  <si>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</si>
  <si>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</si>
  <si>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</si>
  <si>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</si>
  <si>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</si>
  <si>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</si>
  <si>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</si>
  <si>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</si>
  <si>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</si>
  <si>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</si>
  <si>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</si>
  <si>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</si>
  <si>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</si>
  <si>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</si>
  <si>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</si>
  <si>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</si>
  <si>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</si>
  <si>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</si>
  <si>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</si>
  <si>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</si>
  <si>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</si>
  <si>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</si>
  <si>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</si>
  <si>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</si>
  <si>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</si>
  <si>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</si>
  <si>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</si>
  <si>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</si>
  <si>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</si>
  <si>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</si>
  <si>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</si>
  <si>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</si>
  <si>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</si>
  <si>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</si>
  <si>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</si>
  <si>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</si>
  <si>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</si>
  <si>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</si>
  <si>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</si>
  <si>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</si>
  <si>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</si>
  <si>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</si>
  <si>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</si>
  <si>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</si>
  <si>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</si>
  <si>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</si>
  <si>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</si>
  <si>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</si>
  <si>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</si>
  <si>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</si>
  <si>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</si>
  <si>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</si>
  <si>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</si>
  <si>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</si>
  <si>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</si>
  <si>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</si>
  <si>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</si>
  <si>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</si>
  <si>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</si>
  <si>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</si>
  <si>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</si>
  <si>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</si>
  <si>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</si>
  <si>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</si>
  <si>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</si>
  <si>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</si>
  <si>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</si>
  <si>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</si>
  <si>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</si>
  <si>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</si>
  <si>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</si>
  <si>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</si>
  <si>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</si>
  <si>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</si>
  <si>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</si>
  <si>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</si>
  <si>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</si>
  <si>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</si>
  <si>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</si>
  <si>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</si>
  <si>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</si>
  <si>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</si>
  <si>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</si>
  <si>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</si>
  <si>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</si>
  <si>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</si>
  <si>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</si>
  <si>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</si>
  <si>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</si>
  <si>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</si>
  <si>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</si>
  <si>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</si>
  <si>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</si>
  <si>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</si>
  <si>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</si>
  <si>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</si>
  <si>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</si>
  <si>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</si>
  <si>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</si>
  <si>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</si>
  <si>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</si>
  <si>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</si>
  <si>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</si>
  <si>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</si>
  <si>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</si>
  <si>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</si>
  <si>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</si>
  <si>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</si>
  <si>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</si>
  <si>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</si>
  <si>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</si>
  <si>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</si>
  <si>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</si>
  <si>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</si>
  <si>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</si>
  <si>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</si>
  <si>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</si>
  <si>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</si>
  <si>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</si>
  <si>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</si>
  <si>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</si>
  <si>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</si>
  <si>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</si>
  <si>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</si>
  <si>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</si>
  <si>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</si>
  <si>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</si>
  <si>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</si>
  <si>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</si>
  <si>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</si>
  <si>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</si>
  <si>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</si>
  <si>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</si>
  <si>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</si>
  <si>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</si>
  <si>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</si>
  <si>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</si>
  <si>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</si>
  <si>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</si>
  <si>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</si>
  <si>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</si>
  <si>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</si>
  <si>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</si>
  <si>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</si>
  <si>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</si>
  <si>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</si>
  <si>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</si>
  <si>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</si>
  <si>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</si>
  <si>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</si>
  <si>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</si>
  <si>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</si>
  <si>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</si>
  <si>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</si>
  <si>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</si>
  <si>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</si>
  <si>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</si>
  <si>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</si>
  <si>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</si>
  <si>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</si>
  <si>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</si>
  <si>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</si>
  <si>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</si>
  <si>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</si>
  <si>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</si>
  <si>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</si>
  <si>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</si>
  <si>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</si>
  <si>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</si>
  <si>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</si>
  <si>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</si>
  <si>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</si>
  <si>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</si>
  <si>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</si>
  <si>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</si>
  <si>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</si>
  <si>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</si>
  <si>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</si>
  <si>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</si>
  <si>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</si>
  <si>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</si>
  <si>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</si>
  <si>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</si>
  <si>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</si>
  <si>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</si>
  <si>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</si>
  <si>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</si>
  <si>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</si>
  <si>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</si>
  <si>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</si>
  <si>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</si>
  <si>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</si>
  <si>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</si>
  <si>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</si>
  <si>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</si>
  <si>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</si>
  <si>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</si>
  <si>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</si>
  <si>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</si>
  <si>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</si>
  <si>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</si>
  <si>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</si>
  <si>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</si>
  <si>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</si>
  <si>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</si>
  <si>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</si>
  <si>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</si>
  <si>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</si>
  <si>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</si>
  <si>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</si>
  <si>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</si>
  <si>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</si>
  <si>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</si>
  <si>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</si>
  <si>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</si>
  <si>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</si>
  <si>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</si>
  <si>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</si>
  <si>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</si>
  <si>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</si>
  <si>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</si>
  <si>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</si>
  <si>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</si>
  <si>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</si>
  <si>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</si>
  <si>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</si>
  <si>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</si>
  <si>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</si>
  <si>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</si>
  <si>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</si>
  <si>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</si>
  <si>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</si>
  <si>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</si>
  <si>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</si>
  <si>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</si>
  <si>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</si>
  <si>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</si>
  <si>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</si>
  <si>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</si>
  <si>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</si>
  <si>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</si>
  <si>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</si>
  <si>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</si>
  <si>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</si>
  <si>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</si>
  <si>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</si>
  <si>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</si>
  <si>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</si>
  <si>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</si>
  <si>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</si>
  <si>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</si>
  <si>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</si>
  <si>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</si>
  <si>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</si>
  <si>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</si>
  <si>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</si>
  <si>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</si>
  <si>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</si>
  <si>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</si>
  <si>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</si>
  <si>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</si>
  <si>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</si>
  <si>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</si>
  <si>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</si>
  <si>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</si>
  <si>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</si>
  <si>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</si>
  <si>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</si>
  <si>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</si>
  <si>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</si>
  <si>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</si>
  <si>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</si>
  <si>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</si>
  <si>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</si>
  <si>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</si>
  <si>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</si>
  <si>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</si>
  <si>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</si>
  <si>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</si>
  <si>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</si>
  <si>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</si>
  <si>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</si>
  <si>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</si>
  <si>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</si>
  <si>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</si>
  <si>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</si>
  <si>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</si>
  <si>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</si>
  <si>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</si>
  <si>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</si>
  <si>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</si>
  <si>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</si>
  <si>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</si>
  <si>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</si>
  <si>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</si>
  <si>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</si>
  <si>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</si>
  <si>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</si>
  <si>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</si>
  <si>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</si>
  <si>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</si>
  <si>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</si>
  <si>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</si>
  <si>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</si>
  <si>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</si>
  <si>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</si>
  <si>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</si>
  <si>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</si>
  <si>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</si>
  <si>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</si>
  <si>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</si>
  <si>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</si>
  <si>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</si>
  <si>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</si>
  <si>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</si>
  <si>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</si>
  <si>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</si>
  <si>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</si>
  <si>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</si>
  <si>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</si>
  <si>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</si>
  <si>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</si>
  <si>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</si>
  <si>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</si>
  <si>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</si>
  <si>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</si>
  <si>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</si>
  <si>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</si>
  <si>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</si>
  <si>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</si>
  <si>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</si>
  <si>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</si>
  <si>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</si>
  <si>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</si>
  <si>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</si>
  <si>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</si>
  <si>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</si>
  <si>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</si>
  <si>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</si>
  <si>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</si>
  <si>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</si>
  <si>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</si>
  <si>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</si>
  <si>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</si>
  <si>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</si>
  <si>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</si>
  <si>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</si>
  <si>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</si>
  <si>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</si>
  <si>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</si>
  <si>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</si>
  <si>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</si>
  <si>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</si>
  <si>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</si>
  <si>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</si>
  <si>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</si>
  <si>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</si>
  <si>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</si>
  <si>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</si>
  <si>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</si>
  <si>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</si>
  <si>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</si>
  <si>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</si>
  <si>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</si>
  <si>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</si>
  <si>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</si>
  <si>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</si>
  <si>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</si>
  <si>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</si>
  <si>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</si>
  <si>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</si>
  <si>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</si>
  <si>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</si>
  <si>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</si>
  <si>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</si>
  <si>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</si>
  <si>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</si>
  <si>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</si>
  <si>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</si>
  <si>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</si>
  <si>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</si>
  <si>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</si>
  <si>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</si>
  <si>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</si>
  <si>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</si>
  <si>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</si>
  <si>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</si>
  <si>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</si>
  <si>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</si>
  <si>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</si>
  <si>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</si>
  <si>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</si>
  <si>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</si>
  <si>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</si>
  <si>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</si>
  <si>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</si>
  <si>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</si>
  <si>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</si>
  <si>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</si>
  <si>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</si>
  <si>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</si>
  <si>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</si>
  <si>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</si>
  <si>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</si>
  <si>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</si>
  <si>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</si>
  <si>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</si>
  <si>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</si>
  <si>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</si>
  <si>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</si>
  <si>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</si>
  <si>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</si>
  <si>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</si>
  <si>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</si>
  <si>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</si>
  <si>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</si>
  <si>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</si>
  <si>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</si>
  <si>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</si>
  <si>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</si>
  <si>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</si>
  <si>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</si>
  <si>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</si>
  <si>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</si>
  <si>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</si>
  <si>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</si>
  <si>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</si>
  <si>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</si>
  <si>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</si>
  <si>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</si>
  <si>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</si>
  <si>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</si>
  <si>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</si>
  <si>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</si>
  <si>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</si>
  <si>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</si>
  <si>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</si>
  <si>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</si>
  <si>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</si>
  <si>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</si>
  <si>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</si>
  <si>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</si>
  <si>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</si>
  <si>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</si>
  <si>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</si>
  <si>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</si>
  <si>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</si>
  <si>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</si>
  <si>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</si>
  <si>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</si>
  <si>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</si>
  <si>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</si>
  <si>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</si>
  <si>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</si>
  <si>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</si>
  <si>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</si>
  <si>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</si>
  <si>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</si>
  <si>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</si>
  <si>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</si>
  <si>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</si>
  <si>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</si>
  <si>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</si>
  <si>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</si>
  <si>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</si>
  <si>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</si>
  <si>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</si>
  <si>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</si>
  <si>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</si>
  <si>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</si>
  <si>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</si>
  <si>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</si>
  <si>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</si>
  <si>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</si>
  <si>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</si>
  <si>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</si>
  <si>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</si>
  <si>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</si>
  <si>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</si>
  <si>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</si>
  <si>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</si>
  <si>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</si>
  <si>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</si>
  <si>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</si>
  <si>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</si>
  <si>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</si>
  <si>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</si>
  <si>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</si>
  <si>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</si>
  <si>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</si>
  <si>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</si>
  <si>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</si>
  <si>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</si>
  <si>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</si>
  <si>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</si>
  <si>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</si>
  <si>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</si>
  <si>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</si>
  <si>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</si>
  <si>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</si>
  <si>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</si>
  <si>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</si>
  <si>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</si>
  <si>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</si>
  <si>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</si>
  <si>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</si>
  <si>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</si>
  <si>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</si>
  <si>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</si>
  <si>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</si>
  <si>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</si>
  <si>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</si>
  <si>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</si>
  <si>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</si>
  <si>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</si>
  <si>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</si>
  <si>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</si>
  <si>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</si>
  <si>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</si>
  <si>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</si>
  <si>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</si>
  <si>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</si>
  <si>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</si>
  <si>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</si>
  <si>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</si>
  <si>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</si>
  <si>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</si>
  <si>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</si>
  <si>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</si>
  <si>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</si>
  <si>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</si>
  <si>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</si>
  <si>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</si>
  <si>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</si>
  <si>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</si>
  <si>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</si>
  <si>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</si>
  <si>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</si>
  <si>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</si>
  <si>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</si>
  <si>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</si>
  <si>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</si>
  <si>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</si>
  <si>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</si>
  <si>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</si>
  <si>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</si>
  <si>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</si>
  <si>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</si>
  <si>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</si>
  <si>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</si>
  <si>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</si>
  <si>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</si>
  <si>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</si>
  <si>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</si>
  <si>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</si>
  <si>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</si>
  <si>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</si>
  <si>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</si>
  <si>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</si>
  <si>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</si>
  <si>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</si>
  <si>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</si>
  <si>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</si>
  <si>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</si>
  <si>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</si>
  <si>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</si>
  <si>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</si>
  <si>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</si>
  <si>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</si>
  <si>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</si>
  <si>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</si>
  <si>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</si>
  <si>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</si>
  <si>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</si>
  <si>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</si>
  <si>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</si>
  <si>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</si>
  <si>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</si>
  <si>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</si>
  <si>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</si>
  <si>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</si>
  <si>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</si>
  <si>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</si>
  <si>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</si>
  <si>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</si>
  <si>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</si>
  <si>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</si>
  <si>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</si>
  <si>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</si>
  <si>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</si>
  <si>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</si>
  <si>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</si>
  <si>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</si>
  <si>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</si>
  <si>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</si>
  <si>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</si>
  <si>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</si>
  <si>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</si>
  <si>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</si>
  <si>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</si>
  <si>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</si>
  <si>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</si>
  <si>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</si>
  <si>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</si>
  <si>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</si>
  <si>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</si>
  <si>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</si>
  <si>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</si>
  <si>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</si>
  <si>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</si>
  <si>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</si>
  <si>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</si>
  <si>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</si>
  <si>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</si>
  <si>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</si>
  <si>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</si>
  <si>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</si>
  <si>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</si>
  <si>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</si>
  <si>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</si>
  <si>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</si>
  <si>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</si>
  <si>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</si>
  <si>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</si>
  <si>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</si>
  <si>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</si>
  <si>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</si>
  <si>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</si>
  <si>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</si>
  <si>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</si>
  <si>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</si>
  <si>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</si>
  <si>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</si>
  <si>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</si>
  <si>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</si>
  <si>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</si>
  <si>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</si>
  <si>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</si>
  <si>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</si>
  <si>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</si>
  <si>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</si>
  <si>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</si>
  <si>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</si>
  <si>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</si>
  <si>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</si>
  <si>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</si>
  <si>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</si>
  <si>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</si>
  <si>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</si>
  <si>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</si>
  <si>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</si>
  <si>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</si>
  <si>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</si>
  <si>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</si>
  <si>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</si>
  <si>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</si>
  <si>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</si>
  <si>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</si>
  <si>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</si>
  <si>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</si>
  <si>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</si>
  <si>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</si>
  <si>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</si>
  <si>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</si>
  <si>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</si>
  <si>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</si>
  <si>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</si>
  <si>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</si>
  <si>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</si>
  <si>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</si>
  <si>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</si>
  <si>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</si>
  <si>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</si>
  <si>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</si>
  <si>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</si>
  <si>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</si>
  <si>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</si>
  <si>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</si>
  <si>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</si>
  <si>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</si>
  <si>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</si>
  <si>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</si>
  <si>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</si>
  <si>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</si>
  <si>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</si>
  <si>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</si>
  <si>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</si>
  <si>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</si>
  <si>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</si>
  <si>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</si>
  <si>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</si>
  <si>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</si>
  <si>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</si>
  <si>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</si>
  <si>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</si>
  <si>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</si>
  <si>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</si>
  <si>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</si>
  <si>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</si>
  <si>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</si>
  <si>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</si>
  <si>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</si>
  <si>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</si>
  <si>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</si>
  <si>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</si>
  <si>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</si>
  <si>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</si>
  <si>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</si>
  <si>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</si>
  <si>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</si>
  <si>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</si>
  <si>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</si>
  <si>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</si>
  <si>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</si>
  <si>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</si>
  <si>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</si>
  <si>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</si>
  <si>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</si>
  <si>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</si>
  <si>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</si>
  <si>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</si>
  <si>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</si>
  <si>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</si>
  <si>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</si>
  <si>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</si>
  <si>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</si>
  <si>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</si>
  <si>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</si>
  <si>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</si>
  <si>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</si>
  <si>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</si>
  <si>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</si>
  <si>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</si>
  <si>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</si>
  <si>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</si>
  <si>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</si>
  <si>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</si>
  <si>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</si>
  <si>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</si>
  <si>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</si>
  <si>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</si>
  <si>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</si>
  <si>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</si>
  <si>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</si>
  <si>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</si>
  <si>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</si>
  <si>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</si>
  <si>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</si>
  <si>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</si>
  <si>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</si>
  <si>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</si>
  <si>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</si>
  <si>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</si>
  <si>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</si>
  <si>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</si>
  <si>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</si>
  <si>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</si>
  <si>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</si>
  <si>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</si>
  <si>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</si>
  <si>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</si>
  <si>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</si>
  <si>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</si>
  <si>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</si>
  <si>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</si>
  <si>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</si>
  <si>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</si>
  <si>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</si>
  <si>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</si>
  <si>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</si>
  <si>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</si>
  <si>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</si>
  <si>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</si>
  <si>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</si>
  <si>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</si>
  <si>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</si>
  <si>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</si>
  <si>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</si>
  <si>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</si>
  <si>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</si>
  <si>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</si>
  <si>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</si>
  <si>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</si>
  <si>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</si>
  <si>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</si>
  <si>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</si>
  <si>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</si>
  <si>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</si>
  <si>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</si>
  <si>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</si>
  <si>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</si>
  <si>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</si>
  <si>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</si>
  <si>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</si>
  <si>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</si>
  <si>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</si>
  <si>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</si>
  <si>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</si>
  <si>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</si>
  <si>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</si>
  <si>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</si>
  <si>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</si>
  <si>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</si>
  <si>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</si>
  <si>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</si>
  <si>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</si>
  <si>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</si>
  <si>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</si>
  <si>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</si>
  <si>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</si>
  <si>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</si>
  <si>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</si>
  <si>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</si>
  <si>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</si>
  <si>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</si>
  <si>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</si>
  <si>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</si>
  <si>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</si>
  <si>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</si>
  <si>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</si>
  <si>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</si>
  <si>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</si>
  <si>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</si>
  <si>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</si>
  <si>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</si>
  <si>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</si>
  <si>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</si>
  <si>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</si>
  <si>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</si>
  <si>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</si>
  <si>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</si>
  <si>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</si>
  <si>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</si>
  <si>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</si>
  <si>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</si>
  <si>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</si>
  <si>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</si>
  <si>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</si>
  <si>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</si>
  <si>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</si>
  <si>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</si>
  <si>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</si>
  <si>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</si>
  <si>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</si>
  <si>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</si>
  <si>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</si>
  <si>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</si>
  <si>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</si>
  <si>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</si>
  <si>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</si>
  <si>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</si>
  <si>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</si>
  <si>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</si>
  <si>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</si>
  <si>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</si>
  <si>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</si>
  <si>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</si>
  <si>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</si>
  <si>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</si>
  <si>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</si>
  <si>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</si>
  <si>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</si>
  <si>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</si>
  <si>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</si>
  <si>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</si>
  <si>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</si>
  <si>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</si>
  <si>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</si>
  <si>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</si>
  <si>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</si>
  <si>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</si>
  <si>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</si>
  <si>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</si>
  <si>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</si>
  <si>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</si>
  <si>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</si>
  <si>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</si>
  <si>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</si>
  <si>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</si>
  <si>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</si>
  <si>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</si>
  <si>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</si>
  <si>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</si>
  <si>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</si>
  <si>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</si>
  <si>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</si>
  <si>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</si>
  <si>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</si>
  <si>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</si>
  <si>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</si>
  <si>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</si>
  <si>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</si>
  <si>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</si>
  <si>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</si>
  <si>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</si>
  <si>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</si>
  <si>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</si>
  <si>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</si>
  <si>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</si>
  <si>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</si>
  <si>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</si>
  <si>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</si>
  <si>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</si>
  <si>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</si>
  <si>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</si>
  <si>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</si>
  <si>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</si>
  <si>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</si>
  <si>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</si>
  <si>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</si>
  <si>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</si>
  <si>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</si>
  <si>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</si>
  <si>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</si>
  <si>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</si>
  <si>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</si>
  <si>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</si>
  <si>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</si>
  <si>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</si>
  <si>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</si>
  <si>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</si>
  <si>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</si>
  <si>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</si>
  <si>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</si>
  <si>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</si>
  <si>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</si>
  <si>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</si>
  <si>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</si>
  <si>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</si>
  <si>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</si>
  <si>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</si>
  <si>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</si>
  <si>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</si>
  <si>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</si>
  <si>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</si>
  <si>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</si>
  <si>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</si>
  <si>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</si>
  <si>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</si>
  <si>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</si>
  <si>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</si>
  <si>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</si>
  <si>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</si>
  <si>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</si>
  <si>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</si>
  <si>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</si>
  <si>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</si>
  <si>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</si>
  <si>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</si>
  <si>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</si>
  <si>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</si>
  <si>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</si>
  <si>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</si>
  <si>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</si>
  <si>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</si>
  <si>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</si>
  <si>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</si>
  <si>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</si>
  <si>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</si>
  <si>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</si>
  <si>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</si>
  <si>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</si>
  <si>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</si>
  <si>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</si>
  <si>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</si>
  <si>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</si>
  <si>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</si>
  <si>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</si>
  <si>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</si>
  <si>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</si>
  <si>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</si>
  <si>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</si>
  <si>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</si>
  <si>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</si>
  <si>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</si>
  <si>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</si>
  <si>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</si>
  <si>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</si>
  <si>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</si>
  <si>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</si>
  <si>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</si>
  <si>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</si>
  <si>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</si>
  <si>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</si>
  <si>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</si>
  <si>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</si>
  <si>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</si>
  <si>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</si>
  <si>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</si>
  <si>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</si>
  <si>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</si>
  <si>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</si>
  <si>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</si>
  <si>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</si>
  <si>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</si>
  <si>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</si>
  <si>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</si>
  <si>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</si>
  <si>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</si>
  <si>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</si>
  <si>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</si>
  <si>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</si>
  <si>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</si>
  <si>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</si>
  <si>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</si>
  <si>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</si>
  <si>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</si>
  <si>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</si>
  <si>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</si>
  <si>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</si>
  <si>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</si>
  <si>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</si>
  <si>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</si>
  <si>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</si>
  <si>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</si>
  <si>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</si>
  <si>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</si>
  <si>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</si>
  <si>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</si>
  <si>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</si>
  <si>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</si>
  <si>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</si>
  <si>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</si>
  <si>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</si>
  <si>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</si>
  <si>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</si>
  <si>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</si>
  <si>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</si>
  <si>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</si>
  <si>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</si>
  <si>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</si>
  <si>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</si>
  <si>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</si>
  <si>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</si>
  <si>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</si>
  <si>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</si>
  <si>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</si>
  <si>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</si>
  <si>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</si>
  <si>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</si>
  <si>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</si>
  <si>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</si>
  <si>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</si>
  <si>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</si>
  <si>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</si>
  <si>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</si>
  <si>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</si>
  <si>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</si>
  <si>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</si>
  <si>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</si>
  <si>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</si>
  <si>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</si>
  <si>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</si>
  <si>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</si>
  <si>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</si>
  <si>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</si>
  <si>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</si>
  <si>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</si>
  <si>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</si>
  <si>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</si>
  <si>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</si>
  <si>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</si>
  <si>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</si>
  <si>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</si>
  <si>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</si>
  <si>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</si>
  <si>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</si>
  <si>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</si>
  <si>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</si>
  <si>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</si>
  <si>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</si>
  <si>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</si>
  <si>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</si>
  <si>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</si>
  <si>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</si>
  <si>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</si>
  <si>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</si>
  <si>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</si>
  <si>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</si>
  <si>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</si>
  <si>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</si>
  <si>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</si>
  <si>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</si>
  <si>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</si>
  <si>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</si>
  <si>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</si>
  <si>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</si>
  <si>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</si>
  <si>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</si>
  <si>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</si>
  <si>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</si>
  <si>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</si>
  <si>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</si>
  <si>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</si>
  <si>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</si>
  <si>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</si>
  <si>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</si>
  <si>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</si>
  <si>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</si>
  <si>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</si>
  <si>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</si>
  <si>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</si>
  <si>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</si>
  <si>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</si>
  <si>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</si>
  <si>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</si>
  <si>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</si>
  <si>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</si>
  <si>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</si>
  <si>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</si>
  <si>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</si>
  <si>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</si>
  <si>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</si>
  <si>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</si>
  <si>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</si>
  <si>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</si>
  <si>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</si>
  <si>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</si>
  <si>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</si>
  <si>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</si>
  <si>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</si>
  <si>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</si>
  <si>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</si>
  <si>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</si>
  <si>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</si>
  <si>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</si>
  <si>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</si>
  <si>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</si>
  <si>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</si>
  <si>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</si>
  <si>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</si>
  <si>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</si>
  <si>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</si>
  <si>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</si>
  <si>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</si>
  <si>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</si>
  <si>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</si>
  <si>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</si>
  <si>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</si>
  <si>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</si>
  <si>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</si>
  <si>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</si>
  <si>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</si>
  <si>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</si>
  <si>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</si>
  <si>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</si>
  <si>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</si>
  <si>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</si>
  <si>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</si>
  <si>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</si>
  <si>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</si>
  <si>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</si>
  <si>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</si>
  <si>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</si>
  <si>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</si>
  <si>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</si>
  <si>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</si>
  <si>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</si>
  <si>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</si>
  <si>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</si>
  <si>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</si>
  <si>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</si>
  <si>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</si>
  <si>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</si>
  <si>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</si>
  <si>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</si>
  <si>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</si>
  <si>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</si>
  <si>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</si>
  <si>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</si>
  <si>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</si>
  <si>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</si>
  <si>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</si>
  <si>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</si>
  <si>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</si>
  <si>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</si>
  <si>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</si>
  <si>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</si>
  <si>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</si>
  <si>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</si>
  <si>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</si>
  <si>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</si>
  <si>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</si>
  <si>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</si>
  <si>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</si>
  <si>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</si>
  <si>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</si>
  <si>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</si>
  <si>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</si>
  <si>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</si>
  <si>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</si>
  <si>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</si>
  <si>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</si>
  <si>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</si>
  <si>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</si>
  <si>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</si>
  <si>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</si>
  <si>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</si>
  <si>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</si>
  <si>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</si>
  <si>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</si>
  <si>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</si>
  <si>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</si>
  <si>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</si>
  <si>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</si>
  <si>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</si>
  <si>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</si>
  <si>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</si>
  <si>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</si>
  <si>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</si>
  <si>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</si>
  <si>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</si>
  <si>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</si>
  <si>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</si>
  <si>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</si>
  <si>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</si>
  <si>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</si>
  <si>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</si>
  <si>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</si>
  <si>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</si>
  <si>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</si>
  <si>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</si>
  <si>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</si>
  <si>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</si>
  <si>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</si>
  <si>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</si>
  <si>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</si>
  <si>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</si>
  <si>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</si>
  <si>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</si>
  <si>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</si>
  <si>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</si>
  <si>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</si>
  <si>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</si>
  <si>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</si>
  <si>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</si>
  <si>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</si>
  <si>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</si>
  <si>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</si>
  <si>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</si>
  <si>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</si>
  <si>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</si>
  <si>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</si>
  <si>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</si>
  <si>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</si>
  <si>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</si>
  <si>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</si>
  <si>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</si>
  <si>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</si>
  <si>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</si>
  <si>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</si>
  <si>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</si>
  <si>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</si>
  <si>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</si>
  <si>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</si>
  <si>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</si>
  <si>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</si>
  <si>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</si>
  <si>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</si>
  <si>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</si>
  <si>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</si>
  <si>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</si>
  <si>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</si>
  <si>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</si>
  <si>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</si>
  <si>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</si>
  <si>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</si>
  <si>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</si>
  <si>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</si>
  <si>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</si>
  <si>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</si>
  <si>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</si>
  <si>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</si>
  <si>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</si>
  <si>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</si>
  <si>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</si>
  <si>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</si>
  <si>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</si>
  <si>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</si>
  <si>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</si>
  <si>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</si>
  <si>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</si>
  <si>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</si>
  <si>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</si>
  <si>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</si>
  <si>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</si>
  <si>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</si>
  <si>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</si>
  <si>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</si>
  <si>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</si>
  <si>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</si>
  <si>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</si>
  <si>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</si>
  <si>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</si>
  <si>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</si>
  <si>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</si>
  <si>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</si>
  <si>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</si>
  <si>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</si>
  <si>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</si>
  <si>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</si>
  <si>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</si>
  <si>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</si>
  <si>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</si>
  <si>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</si>
  <si>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</si>
  <si>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</si>
  <si>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</si>
  <si>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</si>
  <si>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</si>
  <si>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</si>
  <si>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</si>
  <si>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</si>
  <si>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</si>
  <si>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</si>
  <si>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</si>
  <si>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</si>
  <si>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</si>
  <si>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</si>
  <si>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</si>
  <si>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</si>
  <si>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</si>
  <si>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</si>
  <si>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</si>
  <si>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</si>
  <si>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</si>
  <si>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</si>
  <si>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</si>
  <si>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</si>
  <si>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</si>
  <si>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</si>
  <si>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</si>
  <si>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</si>
  <si>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</si>
  <si>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</si>
  <si>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</si>
  <si>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</si>
  <si>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</si>
  <si>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</si>
  <si>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</si>
  <si>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</si>
  <si>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</si>
  <si>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</si>
  <si>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</si>
  <si>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</si>
  <si>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</si>
  <si>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</si>
  <si>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</si>
  <si>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</si>
  <si>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</si>
  <si>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</si>
  <si>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</si>
  <si>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</si>
  <si>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</si>
  <si>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</si>
  <si>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</si>
  <si>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</si>
  <si>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</si>
  <si>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</si>
  <si>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</si>
  <si>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</si>
  <si>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</si>
  <si>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</si>
  <si>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</si>
  <si>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</si>
  <si>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</si>
  <si>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</si>
  <si>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</si>
  <si>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</si>
  <si>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</si>
  <si>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</si>
  <si>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</si>
  <si>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</si>
  <si>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</si>
  <si>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</si>
  <si>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</si>
  <si>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</si>
  <si>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</si>
  <si>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</si>
  <si>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</si>
  <si>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</si>
  <si>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</si>
  <si>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</si>
  <si>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</si>
  <si>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</si>
  <si>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</si>
  <si>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</si>
  <si>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</si>
  <si>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</si>
  <si>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</si>
  <si>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</si>
  <si>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</si>
  <si>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</si>
  <si>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</si>
  <si>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</si>
  <si>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</si>
  <si>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</si>
  <si>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</si>
  <si>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</si>
  <si>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</si>
  <si>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</si>
  <si>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</si>
  <si>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</si>
  <si>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</si>
  <si>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</si>
  <si>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</si>
  <si>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</si>
  <si>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</si>
  <si>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</si>
  <si>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</si>
  <si>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</si>
  <si>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</si>
  <si>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</si>
  <si>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</si>
  <si>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</si>
  <si>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</si>
  <si>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</si>
  <si>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</si>
  <si>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</si>
  <si>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</si>
  <si>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</si>
  <si>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</si>
  <si>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</si>
  <si>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</si>
  <si>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</si>
  <si>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</si>
  <si>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</si>
  <si>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</si>
  <si>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</si>
  <si>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</si>
  <si>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</si>
  <si>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</si>
  <si>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</si>
  <si>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</si>
  <si>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</si>
  <si>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</si>
  <si>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</si>
  <si>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</si>
  <si>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</si>
  <si>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</si>
  <si>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</si>
  <si>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</si>
  <si>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</si>
  <si>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</si>
  <si>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</si>
  <si>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</si>
  <si>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</si>
  <si>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</si>
  <si>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</si>
  <si>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</si>
  <si>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</si>
  <si>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</si>
  <si>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</si>
  <si>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</si>
  <si>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</si>
  <si>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</si>
  <si>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</si>
  <si>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</si>
  <si>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</si>
  <si>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</si>
  <si>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</si>
  <si>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</si>
  <si>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</si>
  <si>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</si>
  <si>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</si>
  <si>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</si>
  <si>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</si>
  <si>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</si>
  <si>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</si>
  <si>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</si>
  <si>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</si>
  <si>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</si>
  <si>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</si>
  <si>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</si>
  <si>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</si>
  <si>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</si>
  <si>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</si>
  <si>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</si>
  <si>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</si>
  <si>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</si>
  <si>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</si>
  <si>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</si>
  <si>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</si>
  <si>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</si>
  <si>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</si>
  <si>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</si>
  <si>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</si>
  <si>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</si>
  <si>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</si>
  <si>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</si>
  <si>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</si>
  <si>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</si>
  <si>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</si>
  <si>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</si>
  <si>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</si>
  <si>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</si>
  <si>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</si>
  <si>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</si>
  <si>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</si>
  <si>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</si>
  <si>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</si>
  <si>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</si>
  <si>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</si>
  <si>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</si>
  <si>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</si>
  <si>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</si>
  <si>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</si>
  <si>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</si>
  <si>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</si>
  <si>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</si>
  <si>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</si>
  <si>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</si>
  <si>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</si>
  <si>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</si>
  <si>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</si>
  <si>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</si>
  <si>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</si>
  <si>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</si>
  <si>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</si>
  <si>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</si>
  <si>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</si>
  <si>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</si>
  <si>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</si>
  <si>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</si>
  <si>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</si>
  <si>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</si>
  <si>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</si>
  <si>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</si>
  <si>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</si>
  <si>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</si>
  <si>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</si>
  <si>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</si>
  <si>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</si>
  <si>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</si>
  <si>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</si>
  <si>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</si>
  <si>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</si>
  <si>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</si>
  <si>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</si>
  <si>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</si>
  <si>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</si>
  <si>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</si>
  <si>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</si>
  <si>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</si>
  <si>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</si>
  <si>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</si>
  <si>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</si>
  <si>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</si>
  <si>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</si>
  <si>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</si>
  <si>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</si>
  <si>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</si>
  <si>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</si>
  <si>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</si>
  <si>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</si>
  <si>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</si>
  <si>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</si>
  <si>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</si>
  <si>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</si>
  <si>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</si>
  <si>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</si>
  <si>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</si>
  <si>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</si>
  <si>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</si>
  <si>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</si>
  <si>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</si>
  <si>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</si>
  <si>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</si>
  <si>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</si>
  <si>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</si>
  <si>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</si>
  <si>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</si>
  <si>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</si>
  <si>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</si>
  <si>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</si>
  <si>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</si>
  <si>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</si>
  <si>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</si>
  <si>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</si>
  <si>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</si>
  <si>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</si>
  <si>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</si>
  <si>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</si>
  <si>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</si>
  <si>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</si>
  <si>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</si>
  <si>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</si>
  <si>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</si>
  <si>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</si>
  <si>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</si>
  <si>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</si>
  <si>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</si>
  <si>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</si>
  <si>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</si>
  <si>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</si>
  <si>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</si>
  <si>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</si>
  <si>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</si>
  <si>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</si>
  <si>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</si>
  <si>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</si>
  <si>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</si>
  <si>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</si>
  <si>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</si>
  <si>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</si>
  <si>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</si>
  <si>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</si>
  <si>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</si>
  <si>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</si>
  <si>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</si>
  <si>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</si>
  <si>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</si>
  <si>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</si>
  <si>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</si>
  <si>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</si>
  <si>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</si>
  <si>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</si>
  <si>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</si>
  <si>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</si>
  <si>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</si>
  <si>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</si>
  <si>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</si>
  <si>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</si>
  <si>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</si>
  <si>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</si>
  <si>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</si>
  <si>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</si>
  <si>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</si>
  <si>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</si>
  <si>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</si>
  <si>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</si>
  <si>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</si>
  <si>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</si>
  <si>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</si>
  <si>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</si>
  <si>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</si>
  <si>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</si>
  <si>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</si>
  <si>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</si>
  <si>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</si>
  <si>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</si>
  <si>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</si>
  <si>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</si>
  <si>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</si>
  <si>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</si>
  <si>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</si>
  <si>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</si>
  <si>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</si>
  <si>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</si>
  <si>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</si>
  <si>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</si>
  <si>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</si>
  <si>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</si>
  <si>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</si>
  <si>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</si>
  <si>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</si>
  <si>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</si>
  <si>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</si>
  <si>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</si>
  <si>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</si>
  <si>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</si>
  <si>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</si>
  <si>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</si>
  <si>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</si>
  <si>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</si>
  <si>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</si>
  <si>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</si>
  <si>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</si>
  <si>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</si>
  <si>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</si>
  <si>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</si>
  <si>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</si>
  <si>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</si>
  <si>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</si>
  <si>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</si>
  <si>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</si>
  <si>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</si>
  <si>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</si>
  <si>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</si>
  <si>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</si>
  <si>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</si>
  <si>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</si>
  <si>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</si>
  <si>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</si>
  <si>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</si>
  <si>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</si>
  <si>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</si>
  <si>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</si>
  <si>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</si>
  <si>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</si>
  <si>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</si>
  <si>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</si>
  <si>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</si>
  <si>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</si>
  <si>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</si>
  <si>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</si>
  <si>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</si>
  <si>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</si>
  <si>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</si>
  <si>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</si>
  <si>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</si>
  <si>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</si>
  <si>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</si>
  <si>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</si>
  <si>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</si>
  <si>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</si>
  <si>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</si>
  <si>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</si>
  <si>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</si>
  <si>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</si>
  <si>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</si>
  <si>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</si>
  <si>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</si>
  <si>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</si>
  <si>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</si>
  <si>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</si>
  <si>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</si>
  <si>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</si>
  <si>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</si>
  <si>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</si>
  <si>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</si>
  <si>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</si>
  <si>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</si>
  <si>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</si>
  <si>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</si>
  <si>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</si>
  <si>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</si>
  <si>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</si>
  <si>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</si>
  <si>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</si>
  <si>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</si>
  <si>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</si>
  <si>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</si>
  <si>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</si>
  <si>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</si>
  <si>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</si>
  <si>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</si>
  <si>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</si>
  <si>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</si>
  <si>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</si>
  <si>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</si>
  <si>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</si>
  <si>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</si>
  <si>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</si>
  <si>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</si>
  <si>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</si>
  <si>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</si>
  <si>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</si>
  <si>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</si>
  <si>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</si>
  <si>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</si>
  <si>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</si>
  <si>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</si>
  <si>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</si>
  <si>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</si>
  <si>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</si>
  <si>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</si>
  <si>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</si>
  <si>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</si>
  <si>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</si>
  <si>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</si>
  <si>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</si>
  <si>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</si>
  <si>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</si>
  <si>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</si>
  <si>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</si>
  <si>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</si>
  <si>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</si>
  <si>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</si>
  <si>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</si>
  <si>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</si>
  <si>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</si>
  <si>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</si>
  <si>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</si>
  <si>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</si>
  <si>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</si>
  <si>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</si>
  <si>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</si>
  <si>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</si>
  <si>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</si>
  <si>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</si>
  <si>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</si>
  <si>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</si>
  <si>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</si>
  <si>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</si>
  <si>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</si>
  <si>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</si>
  <si>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</si>
  <si>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</si>
  <si>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</si>
  <si>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</si>
  <si>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</si>
  <si>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</si>
  <si>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</si>
  <si>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</si>
  <si>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</si>
  <si>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</si>
  <si>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</si>
  <si>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</si>
  <si>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</si>
  <si>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</si>
  <si>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</si>
  <si>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</si>
  <si>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</si>
  <si>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</si>
  <si>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</si>
  <si>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</si>
  <si>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</si>
  <si>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</si>
  <si>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</si>
  <si>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</si>
  <si>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</si>
  <si>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</si>
  <si>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</si>
  <si>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</si>
  <si>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</si>
  <si>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</si>
  <si>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</si>
  <si>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</si>
  <si>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</si>
  <si>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</si>
  <si>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</si>
  <si>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</si>
  <si>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</si>
  <si>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</si>
  <si>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</si>
  <si>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</si>
  <si>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</si>
  <si>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</si>
  <si>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</si>
  <si>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</si>
  <si>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</si>
  <si>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</si>
  <si>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</si>
  <si>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</si>
  <si>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</si>
  <si>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</si>
  <si>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</si>
  <si>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</si>
  <si>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</si>
  <si>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</si>
  <si>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</si>
  <si>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</si>
  <si>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</si>
  <si>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</si>
  <si>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</si>
  <si>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</si>
  <si>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</si>
  <si>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</si>
  <si>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</si>
  <si>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</si>
  <si>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</si>
  <si>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</si>
  <si>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</si>
  <si>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</si>
  <si>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</si>
  <si>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</si>
  <si>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</si>
  <si>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</si>
  <si>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</si>
  <si>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</si>
  <si>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</si>
  <si>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</si>
  <si>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</si>
  <si>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</si>
  <si>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</si>
  <si>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</si>
  <si>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</si>
  <si>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</si>
  <si>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</si>
  <si>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</si>
  <si>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</si>
  <si>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</si>
  <si>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</si>
  <si>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</si>
  <si>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</si>
  <si>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</si>
  <si>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</si>
  <si>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</si>
  <si>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</si>
  <si>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</si>
  <si>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</si>
  <si>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</si>
  <si>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</si>
  <si>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</si>
  <si>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</si>
  <si>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</si>
  <si>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</si>
  <si>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</si>
  <si>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</si>
  <si>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</si>
  <si>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</si>
  <si>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</si>
  <si>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</si>
  <si>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</si>
  <si>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</si>
  <si>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</si>
  <si>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</si>
  <si>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</si>
  <si>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</si>
  <si>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</si>
  <si>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</si>
  <si>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</si>
  <si>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</si>
  <si>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</si>
  <si>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</si>
  <si>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</si>
  <si>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</si>
  <si>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</si>
  <si>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</si>
  <si>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</si>
  <si>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</si>
  <si>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</si>
  <si>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</si>
  <si>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</si>
  <si>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</si>
  <si>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</si>
  <si>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</si>
  <si>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</si>
  <si>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</si>
  <si>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</si>
  <si>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</si>
  <si>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</si>
  <si>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</si>
  <si>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</si>
  <si>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</si>
  <si>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</si>
  <si>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</si>
  <si>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</si>
  <si>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</si>
  <si>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</si>
  <si>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</si>
  <si>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</si>
  <si>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</si>
  <si>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</si>
  <si>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</si>
  <si>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</si>
  <si>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</si>
  <si>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</si>
  <si>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</si>
  <si>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</si>
  <si>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</si>
  <si>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</si>
  <si>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</si>
  <si>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</si>
  <si>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</si>
  <si>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</si>
  <si>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</si>
  <si>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</si>
  <si>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</si>
  <si>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</si>
  <si>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</si>
  <si>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</si>
  <si>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</si>
  <si>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</si>
  <si>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</si>
  <si>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</si>
  <si>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</si>
  <si>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</si>
  <si>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</si>
  <si>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</si>
  <si>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</si>
  <si>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</si>
  <si>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</si>
  <si>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</si>
  <si>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</si>
  <si>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</si>
  <si>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</si>
  <si>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</si>
  <si>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</si>
  <si>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</si>
  <si>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</si>
  <si>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</si>
  <si>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</si>
  <si>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</si>
  <si>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</si>
  <si>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</si>
  <si>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</si>
  <si>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</si>
  <si>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</si>
  <si>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</si>
  <si>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</si>
  <si>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</si>
  <si>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</si>
  <si>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</si>
  <si>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</si>
  <si>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</si>
  <si>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</si>
  <si>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</si>
  <si>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</si>
  <si>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</si>
  <si>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</si>
  <si>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</si>
  <si>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</si>
  <si>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</si>
  <si>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</si>
  <si>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</si>
  <si>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</si>
  <si>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</si>
  <si>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</si>
  <si>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</si>
  <si>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</si>
  <si>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</si>
  <si>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</si>
  <si>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</si>
  <si>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</si>
  <si>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</si>
  <si>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</si>
  <si>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</si>
  <si>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</si>
  <si>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</si>
  <si>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</si>
  <si>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</si>
  <si>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</si>
  <si>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</si>
  <si>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</si>
  <si>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</si>
  <si>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</si>
  <si>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</si>
  <si>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</si>
  <si>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</si>
  <si>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</si>
  <si>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</si>
  <si>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</si>
  <si>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</si>
  <si>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</si>
  <si>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</si>
  <si>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</si>
  <si>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</si>
  <si>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</si>
  <si>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</si>
  <si>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</si>
  <si>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</si>
  <si>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</si>
  <si>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</si>
  <si>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</si>
  <si>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</si>
  <si>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</si>
  <si>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</si>
  <si>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</si>
  <si>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</si>
  <si>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</si>
  <si>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</si>
  <si>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</si>
  <si>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</si>
  <si>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</si>
  <si>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</si>
  <si>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</si>
  <si>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</si>
  <si>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</si>
  <si>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</si>
  <si>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</si>
  <si>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</si>
  <si>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</si>
  <si>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</si>
  <si>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</si>
  <si>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</si>
  <si>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</si>
  <si>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</si>
  <si>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</si>
  <si>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</si>
  <si>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</si>
  <si>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</si>
  <si>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</si>
  <si>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</si>
  <si>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</si>
  <si>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</si>
  <si>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</si>
  <si>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</si>
  <si>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</si>
  <si>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</si>
  <si>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</si>
  <si>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</si>
  <si>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</si>
  <si>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</si>
  <si>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</si>
  <si>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</si>
  <si>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</si>
  <si>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</si>
  <si>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</si>
  <si>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</si>
  <si>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</si>
  <si>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</si>
  <si>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</si>
  <si>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</si>
  <si>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</si>
  <si>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</si>
  <si>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</si>
  <si>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</si>
  <si>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</si>
  <si>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</si>
  <si>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</si>
  <si>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</si>
  <si>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</si>
  <si>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</si>
  <si>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</si>
  <si>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</si>
  <si>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</si>
  <si>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</si>
  <si>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</si>
  <si>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</si>
  <si>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</si>
  <si>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</si>
  <si>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</si>
  <si>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</si>
  <si>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</si>
  <si>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</si>
  <si>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</si>
  <si>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</si>
  <si>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</si>
  <si>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</si>
  <si>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</si>
  <si>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</si>
  <si>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</si>
  <si>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</si>
  <si>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</si>
  <si>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</si>
  <si>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</si>
  <si>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</si>
  <si>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</si>
  <si>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</si>
  <si>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</si>
  <si>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</si>
  <si>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</si>
  <si>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</si>
  <si>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</si>
  <si>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</si>
  <si>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</si>
  <si>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</si>
  <si>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</si>
  <si>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</si>
  <si>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</si>
  <si>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</si>
  <si>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</si>
  <si>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</si>
  <si>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</si>
  <si>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</si>
  <si>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</si>
  <si>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</si>
  <si>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</si>
  <si>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</si>
  <si>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</si>
  <si>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</si>
  <si>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</si>
  <si>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</si>
  <si>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</si>
  <si>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</si>
  <si>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</si>
  <si>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</si>
  <si>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</si>
  <si>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</si>
  <si>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</si>
  <si>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</si>
  <si>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</si>
  <si>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</si>
  <si>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</si>
  <si>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</si>
  <si>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</si>
  <si>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</si>
  <si>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</si>
  <si>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</si>
  <si>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</si>
  <si>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</si>
  <si>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</si>
  <si>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</si>
  <si>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</si>
  <si>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</si>
  <si>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</si>
  <si>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</si>
  <si>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</si>
  <si>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</si>
  <si>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</si>
  <si>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</si>
  <si>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</si>
  <si>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</si>
  <si>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</si>
  <si>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</si>
  <si>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</si>
  <si>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</si>
  <si>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</si>
  <si>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</si>
  <si>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</si>
  <si>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</si>
  <si>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</si>
  <si>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</si>
  <si>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</si>
  <si>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</si>
  <si>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</si>
  <si>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</si>
  <si>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</si>
  <si>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</si>
  <si>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</si>
  <si>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</si>
  <si>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</si>
  <si>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</si>
  <si>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</si>
  <si>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</si>
  <si>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</si>
  <si>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</si>
  <si>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</si>
  <si>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</si>
  <si>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</si>
  <si>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</si>
  <si>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</si>
  <si>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</si>
  <si>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</si>
  <si>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</si>
  <si>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</si>
  <si>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</si>
  <si>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</si>
  <si>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</si>
  <si>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</si>
  <si>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</si>
  <si>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</si>
  <si>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</si>
  <si>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</si>
  <si>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</si>
  <si>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</si>
  <si>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</si>
  <si>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</si>
  <si>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</si>
  <si>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</si>
  <si>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</si>
  <si>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</si>
  <si>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</si>
  <si>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</si>
  <si>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</si>
  <si>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</si>
  <si>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</si>
  <si>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</si>
  <si>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</si>
  <si>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</si>
  <si>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</si>
  <si>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</si>
  <si>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</si>
  <si>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</si>
  <si>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</si>
  <si>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</si>
  <si>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</si>
  <si>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</si>
  <si>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</si>
  <si>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</si>
  <si>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</si>
  <si>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</si>
  <si>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</si>
  <si>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</si>
  <si>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</si>
  <si>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</si>
  <si>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</si>
  <si>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</si>
  <si>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</si>
  <si>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</si>
  <si>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</si>
  <si>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</si>
  <si>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</si>
  <si>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</si>
  <si>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</si>
  <si>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</si>
  <si>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</si>
  <si>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</si>
  <si>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</si>
  <si>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</si>
  <si>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</si>
  <si>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</si>
  <si>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</si>
  <si>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</si>
  <si>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</si>
  <si>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</si>
  <si>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</si>
  <si>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</si>
  <si>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</si>
  <si>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</si>
  <si>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</si>
  <si>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</si>
  <si>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</si>
  <si>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</si>
  <si>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</si>
  <si>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</si>
  <si>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</si>
  <si>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</si>
  <si>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</si>
  <si>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</si>
  <si>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</si>
  <si>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</si>
  <si>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</si>
  <si>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</si>
  <si>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</si>
  <si>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</si>
  <si>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</si>
  <si>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</si>
  <si>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</si>
  <si>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</si>
  <si>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</si>
  <si>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</si>
  <si>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</si>
  <si>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</si>
  <si>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</si>
  <si>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</si>
  <si>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</si>
  <si>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</si>
  <si>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</si>
  <si>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</si>
  <si>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</si>
  <si>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</si>
  <si>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</si>
  <si>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</si>
  <si>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</si>
  <si>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</si>
  <si>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</si>
  <si>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</si>
  <si>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</si>
  <si>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</si>
  <si>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</si>
  <si>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</si>
  <si>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</si>
  <si>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</si>
  <si>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</si>
  <si>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</si>
  <si>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</si>
  <si>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</si>
  <si>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</si>
  <si>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</si>
  <si>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</si>
  <si>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</si>
  <si>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</si>
  <si>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</si>
  <si>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</si>
  <si>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</si>
  <si>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</si>
  <si>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</si>
  <si>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</si>
  <si>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</si>
  <si>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</si>
  <si>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</si>
  <si>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</si>
  <si>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</si>
  <si>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</si>
  <si>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</si>
  <si>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</si>
  <si>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</si>
  <si>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</si>
  <si>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</si>
  <si>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</si>
  <si>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</si>
  <si>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</si>
  <si>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</si>
  <si>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</si>
  <si>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</si>
  <si>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</si>
  <si>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</si>
  <si>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</si>
  <si>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</si>
  <si>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</si>
  <si>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</si>
  <si>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</si>
  <si>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</si>
  <si>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</si>
  <si>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</si>
  <si>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</si>
  <si>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</si>
  <si>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</si>
  <si>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</si>
  <si>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</si>
  <si>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</si>
  <si>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</si>
  <si>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</si>
  <si>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</si>
  <si>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</si>
  <si>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</si>
  <si>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</si>
  <si>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</si>
  <si>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</si>
  <si>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</si>
  <si>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</si>
  <si>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</si>
  <si>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</si>
  <si>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</si>
  <si>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</si>
  <si>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</si>
  <si>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</si>
  <si>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</si>
  <si>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</si>
  <si>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</si>
  <si>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</si>
  <si>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</si>
  <si>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</si>
  <si>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</si>
  <si>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</si>
  <si>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</si>
  <si>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</si>
  <si>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</si>
  <si>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</si>
  <si>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</si>
  <si>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</si>
  <si>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</si>
  <si>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</si>
  <si>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</si>
  <si>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</si>
  <si>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</si>
  <si>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</si>
  <si>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</si>
  <si>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</si>
  <si>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</si>
  <si>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</si>
  <si>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</si>
  <si>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</si>
  <si>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</si>
  <si>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</si>
  <si>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</si>
  <si>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</si>
  <si>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</si>
  <si>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</si>
  <si>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</si>
  <si>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</si>
  <si>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</si>
  <si>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</si>
  <si>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</si>
  <si>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</si>
  <si>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</si>
  <si>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</si>
  <si>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</si>
  <si>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</si>
  <si>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</si>
  <si>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</si>
  <si>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</si>
  <si>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</si>
  <si>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</si>
  <si>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</si>
  <si>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</si>
  <si>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</si>
  <si>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</si>
  <si>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</si>
  <si>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</si>
  <si>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</si>
  <si>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</si>
  <si>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</si>
  <si>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</si>
  <si>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</si>
  <si>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</si>
  <si>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</si>
  <si>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</si>
  <si>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</si>
  <si>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</si>
  <si>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</si>
  <si>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</si>
  <si>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</si>
  <si>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</si>
  <si>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</si>
  <si>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</si>
  <si>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</si>
  <si>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</si>
  <si>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</si>
  <si>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</si>
  <si>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</si>
  <si>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</si>
  <si>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</si>
  <si>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</si>
  <si>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</si>
  <si>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</si>
  <si>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</si>
  <si>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</si>
  <si>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</si>
  <si>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</si>
  <si>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</si>
  <si>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</si>
  <si>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</si>
  <si>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</si>
  <si>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</si>
  <si>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</si>
  <si>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</si>
  <si>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</si>
  <si>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</si>
  <si>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</si>
  <si>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</si>
  <si>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</si>
  <si>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</si>
  <si>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</si>
  <si>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</si>
  <si>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</si>
  <si>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</si>
  <si>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</si>
  <si>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</si>
  <si>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</si>
  <si>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</si>
  <si>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</si>
  <si>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</si>
  <si>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</si>
  <si>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</si>
  <si>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</si>
  <si>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</si>
  <si>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</si>
  <si>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</si>
  <si>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</si>
  <si>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</si>
  <si>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</si>
  <si>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</si>
  <si>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</si>
  <si>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</si>
  <si>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</si>
  <si>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</si>
  <si>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</si>
  <si>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</si>
  <si>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</si>
  <si>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</si>
  <si>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</si>
  <si>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</si>
  <si>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</si>
  <si>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</si>
  <si>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</si>
  <si>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</si>
  <si>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</si>
  <si>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</si>
  <si>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</si>
  <si>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</si>
  <si>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</si>
  <si>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</si>
  <si>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</si>
  <si>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</si>
  <si>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</si>
  <si>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</si>
  <si>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</si>
  <si>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</si>
  <si>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</si>
  <si>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</si>
  <si>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</si>
  <si>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</si>
  <si>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</si>
  <si>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</si>
  <si>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</si>
  <si>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</si>
  <si>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</si>
  <si>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</si>
  <si>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</si>
  <si>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</si>
  <si>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</si>
  <si>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</si>
  <si>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</si>
  <si>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</si>
  <si>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</si>
  <si>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</si>
  <si>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</si>
  <si>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</si>
  <si>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</si>
  <si>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</si>
  <si>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</si>
  <si>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</si>
  <si>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</si>
  <si>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</si>
  <si>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</si>
  <si>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</si>
  <si>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</si>
  <si>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</si>
  <si>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</si>
  <si>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</si>
  <si>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</si>
  <si>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</si>
  <si>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</si>
  <si>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</si>
  <si>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</si>
  <si>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</si>
  <si>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</si>
  <si>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</si>
  <si>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</si>
  <si>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</si>
  <si>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</si>
  <si>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</si>
  <si>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</si>
  <si>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</si>
  <si>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</si>
  <si>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</si>
  <si>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</si>
  <si>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</si>
  <si>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</si>
  <si>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</si>
  <si>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</si>
  <si>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</si>
  <si>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</si>
  <si>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</si>
  <si>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</si>
  <si>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</si>
  <si>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</si>
  <si>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</si>
  <si>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</si>
  <si>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</si>
  <si>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</si>
  <si>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</si>
  <si>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</si>
  <si>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</si>
  <si>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</si>
  <si>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</si>
  <si>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</si>
  <si>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</si>
  <si>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</si>
  <si>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</si>
  <si>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</si>
  <si>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</si>
  <si>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</si>
  <si>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</si>
  <si>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</si>
  <si>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</si>
  <si>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</si>
  <si>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</si>
  <si>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</si>
  <si>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</si>
  <si>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</si>
  <si>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</si>
  <si>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</si>
  <si>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</si>
  <si>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</si>
  <si>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</si>
  <si>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</si>
  <si>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</si>
  <si>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</si>
  <si>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</si>
  <si>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</si>
  <si>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</si>
  <si>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</si>
  <si>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</si>
  <si>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</si>
  <si>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</si>
  <si>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</si>
  <si>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</si>
  <si>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</si>
  <si>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</si>
  <si>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</si>
  <si>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</si>
  <si>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</si>
  <si>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</si>
  <si>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</si>
  <si>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</si>
  <si>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</si>
  <si>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</si>
  <si>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</si>
  <si>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</si>
  <si>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</si>
  <si>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</si>
  <si>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</si>
  <si>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</si>
  <si>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</si>
  <si>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</si>
  <si>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</si>
  <si>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</si>
  <si>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</si>
  <si>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</si>
  <si>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</si>
  <si>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</si>
  <si>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</si>
  <si>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</si>
  <si>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</si>
  <si>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</si>
  <si>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</si>
  <si>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</si>
  <si>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</si>
  <si>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</si>
  <si>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</si>
  <si>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</si>
  <si>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</si>
  <si>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</si>
  <si>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</si>
  <si>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</si>
  <si>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</si>
  <si>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</si>
  <si>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</si>
  <si>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</si>
  <si>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</si>
  <si>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</si>
  <si>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</si>
  <si>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</si>
  <si>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</si>
  <si>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</si>
  <si>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</si>
  <si>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</si>
  <si>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</si>
  <si>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</si>
  <si>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</si>
  <si>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</si>
  <si>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</si>
  <si>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</si>
  <si>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</si>
  <si>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</si>
  <si>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</si>
  <si>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</si>
  <si>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</si>
  <si>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</si>
  <si>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</si>
  <si>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</si>
  <si>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</si>
  <si>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</si>
  <si>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</si>
  <si>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</si>
  <si>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</si>
  <si>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</si>
  <si>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</si>
  <si>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</si>
  <si>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</si>
  <si>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</si>
  <si>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</si>
  <si>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</si>
  <si>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</si>
  <si>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</si>
  <si>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</si>
  <si>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</si>
  <si>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</si>
  <si>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</si>
  <si>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</si>
  <si>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</si>
  <si>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</si>
  <si>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</si>
  <si>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</si>
  <si>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</si>
  <si>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</si>
  <si>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</si>
  <si>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</si>
  <si>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</si>
  <si>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</si>
  <si>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</si>
  <si>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</si>
  <si>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</si>
  <si>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</si>
  <si>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</si>
  <si>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</si>
  <si>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</si>
  <si>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</si>
  <si>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</si>
  <si>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</si>
  <si>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</si>
  <si>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</si>
  <si>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</si>
  <si>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</si>
  <si>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</si>
  <si>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</si>
  <si>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</si>
  <si>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</si>
  <si>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</si>
  <si>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</si>
  <si>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</si>
  <si>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</si>
  <si>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</si>
  <si>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</si>
  <si>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</si>
  <si>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</si>
  <si>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</si>
  <si>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</si>
  <si>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</si>
  <si>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</si>
  <si>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</si>
  <si>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</si>
  <si>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</si>
  <si>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</si>
  <si>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</si>
  <si>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</si>
  <si>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</si>
  <si>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</si>
  <si>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</si>
  <si>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</si>
  <si>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</si>
  <si>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</si>
  <si>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</si>
  <si>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</si>
  <si>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</si>
  <si>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</si>
  <si>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</si>
  <si>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</si>
  <si>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</si>
  <si>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</si>
  <si>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</si>
  <si>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</si>
  <si>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</si>
  <si>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</si>
  <si>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</si>
  <si>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</si>
  <si>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</si>
  <si>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</si>
  <si>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</si>
  <si>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</si>
  <si>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</si>
  <si>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</si>
  <si>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</si>
  <si>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</si>
  <si>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</si>
  <si>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</si>
  <si>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</si>
  <si>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</si>
  <si>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</si>
  <si>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</si>
  <si>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</si>
  <si>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</si>
  <si>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</si>
  <si>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</si>
  <si>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</si>
  <si>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</si>
  <si>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</si>
  <si>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</si>
  <si>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</si>
  <si>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</si>
  <si>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</si>
  <si>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</si>
  <si>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</si>
  <si>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</si>
  <si>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</si>
  <si>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</si>
  <si>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</si>
  <si>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</si>
  <si>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</si>
  <si>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</si>
  <si>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</si>
  <si>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</si>
  <si>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</si>
  <si>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</si>
  <si>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</si>
  <si>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</si>
  <si>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</si>
  <si>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</si>
  <si>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</si>
  <si>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</si>
  <si>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</si>
  <si>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</si>
  <si>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</si>
  <si>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</si>
  <si>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</si>
  <si>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</si>
  <si>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</si>
  <si>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</si>
  <si>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</si>
  <si>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</si>
  <si>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</si>
  <si>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</si>
  <si>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</si>
  <si>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</si>
  <si>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</si>
  <si>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</si>
  <si>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</si>
  <si>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</si>
  <si>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</si>
  <si>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</si>
  <si>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</si>
  <si>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</si>
  <si>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</si>
  <si>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</si>
  <si>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</si>
  <si>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</si>
  <si>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</si>
  <si>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</si>
  <si>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</si>
  <si>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</si>
  <si>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</si>
  <si>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</si>
  <si>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</si>
  <si>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</si>
  <si>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</si>
  <si>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</si>
  <si>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</si>
  <si>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</si>
  <si>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</si>
  <si>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</si>
  <si>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</si>
  <si>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</si>
  <si>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</si>
  <si>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</si>
  <si>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</si>
  <si>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</si>
  <si>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</si>
  <si>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</si>
  <si>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</si>
  <si>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</si>
  <si>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</si>
  <si>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</si>
  <si>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</si>
  <si>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</si>
  <si>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</si>
  <si>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</si>
  <si>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</si>
  <si>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</si>
  <si>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</si>
  <si>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</si>
  <si>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</si>
  <si>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</si>
  <si>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</si>
  <si>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</si>
  <si>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</si>
  <si>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</si>
  <si>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</si>
  <si>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</si>
  <si>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</si>
  <si>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</si>
  <si>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</si>
  <si>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</si>
  <si>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</si>
  <si>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</si>
  <si>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</si>
  <si>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</si>
  <si>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</si>
  <si>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</si>
  <si>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</si>
  <si>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</si>
  <si>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</si>
  <si>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</si>
  <si>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</si>
  <si>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</si>
  <si>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</si>
  <si>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</si>
  <si>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</si>
  <si>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</si>
  <si>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</si>
  <si>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</si>
  <si>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</si>
  <si>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</si>
  <si>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</si>
  <si>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</si>
  <si>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</si>
  <si>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</si>
  <si>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</si>
  <si>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</si>
  <si>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</si>
  <si>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</si>
  <si>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</si>
  <si>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</si>
  <si>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</si>
  <si>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</si>
  <si>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</si>
  <si>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</si>
  <si>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</si>
  <si>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</si>
  <si>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</si>
  <si>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</si>
  <si>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</si>
  <si>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</si>
  <si>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</si>
  <si>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</si>
  <si>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</si>
  <si>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</si>
  <si>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</si>
  <si>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</si>
  <si>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</si>
  <si>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</si>
  <si>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</si>
  <si>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</si>
  <si>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</si>
  <si>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</si>
  <si>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</si>
  <si>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</si>
  <si>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</si>
  <si>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</si>
  <si>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</si>
  <si>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</si>
  <si>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</si>
  <si>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</si>
  <si>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</si>
  <si>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</si>
  <si>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</si>
  <si>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</si>
  <si>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</si>
  <si>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</si>
  <si>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</si>
  <si>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</si>
  <si>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</si>
  <si>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</si>
  <si>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</si>
  <si>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</si>
  <si>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</si>
  <si>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</si>
  <si>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</si>
  <si>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</si>
  <si>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</si>
  <si>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</si>
  <si>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</si>
  <si>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</si>
  <si>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</si>
  <si>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</si>
  <si>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</si>
  <si>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</si>
  <si>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</si>
  <si>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</si>
  <si>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</si>
  <si>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</si>
  <si>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</si>
  <si>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</si>
  <si>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</si>
  <si>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</si>
  <si>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</si>
  <si>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</si>
  <si>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</si>
  <si>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</si>
  <si>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</si>
  <si>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</si>
  <si>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</si>
  <si>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</si>
  <si>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</si>
  <si>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</si>
  <si>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</si>
  <si>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</si>
  <si>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</si>
  <si>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</si>
  <si>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</si>
  <si>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</si>
  <si>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</si>
  <si>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</si>
  <si>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</si>
  <si>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</si>
  <si>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</si>
  <si>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</si>
  <si>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</si>
  <si>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</si>
  <si>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</si>
  <si>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</si>
  <si>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</si>
  <si>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</si>
  <si>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</si>
  <si>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</si>
  <si>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</si>
  <si>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</si>
  <si>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</si>
  <si>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</si>
  <si>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</si>
  <si>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</si>
  <si>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</si>
  <si>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</si>
  <si>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</si>
  <si>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</si>
  <si>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</si>
  <si>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</si>
  <si>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</si>
  <si>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</si>
  <si>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</si>
  <si>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</si>
  <si>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</si>
  <si>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</si>
  <si>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</si>
  <si>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</si>
  <si>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</si>
  <si>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</si>
  <si>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</si>
  <si>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</si>
  <si>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</si>
  <si>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</si>
  <si>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</si>
  <si>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</si>
  <si>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</si>
  <si>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</si>
  <si>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</si>
  <si>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</si>
  <si>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</si>
  <si>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</si>
  <si>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</si>
  <si>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</si>
  <si>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</si>
  <si>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</si>
  <si>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</si>
  <si>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</si>
  <si>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</si>
  <si>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</si>
  <si>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</si>
  <si>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</si>
  <si>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</si>
  <si>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</si>
  <si>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</si>
  <si>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</si>
  <si>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</si>
  <si>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</si>
  <si>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</si>
  <si>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</si>
  <si>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</si>
  <si>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</si>
  <si>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</si>
  <si>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</si>
  <si>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</si>
  <si>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</si>
  <si>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</si>
  <si>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</si>
  <si>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</si>
  <si>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</si>
  <si>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</si>
  <si>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</si>
  <si>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</si>
  <si>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</si>
  <si>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</si>
  <si>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</si>
  <si>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</si>
  <si>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</si>
  <si>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</si>
  <si>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</si>
  <si>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</si>
  <si>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</si>
  <si>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</si>
  <si>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</si>
  <si>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</si>
  <si>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</si>
  <si>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</si>
  <si>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</si>
  <si>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</si>
  <si>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</si>
  <si>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</si>
  <si>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</si>
  <si>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</si>
  <si>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</si>
  <si>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</si>
  <si>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</si>
  <si>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</si>
  <si>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</si>
  <si>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</si>
  <si>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</si>
  <si>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</si>
  <si>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</si>
  <si>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</si>
  <si>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</si>
  <si>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</si>
  <si>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</si>
  <si>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</si>
  <si>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</si>
  <si>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</si>
  <si>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</si>
  <si>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</si>
  <si>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</si>
  <si>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</si>
  <si>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</si>
  <si>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</si>
  <si>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</si>
  <si>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</si>
  <si>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</si>
  <si>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</si>
  <si>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</si>
  <si>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</si>
  <si>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</si>
  <si>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</si>
  <si>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</si>
  <si>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</si>
  <si>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</si>
  <si>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</si>
  <si>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</si>
  <si>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</si>
  <si>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</si>
  <si>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</si>
  <si>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</si>
  <si>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</si>
  <si>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</si>
  <si>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</si>
  <si>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</si>
  <si>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</si>
  <si>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</si>
  <si>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</si>
  <si>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</si>
  <si>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</si>
  <si>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</si>
  <si>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</si>
  <si>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</si>
  <si>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</si>
  <si>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</si>
  <si>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</si>
  <si>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</si>
  <si>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</si>
  <si>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</si>
  <si>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</si>
  <si>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</si>
  <si>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</si>
  <si>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</si>
  <si>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</si>
  <si>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</si>
  <si>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</si>
  <si>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</si>
  <si>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</si>
  <si>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</si>
  <si>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</si>
  <si>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</si>
  <si>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</si>
  <si>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</si>
  <si>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</si>
  <si>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</si>
  <si>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</si>
  <si>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</si>
  <si>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</si>
  <si>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</si>
  <si>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</si>
  <si>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</si>
  <si>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</si>
  <si>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</si>
  <si>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</si>
  <si>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</si>
  <si>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</si>
  <si>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</si>
  <si>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</si>
  <si>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</si>
  <si>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</si>
  <si>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</si>
  <si>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</si>
  <si>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</si>
  <si>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</si>
  <si>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</si>
  <si>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</si>
  <si>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</si>
  <si>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</si>
  <si>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</si>
  <si>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</si>
  <si>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</si>
  <si>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</si>
  <si>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</si>
  <si>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</si>
  <si>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</si>
  <si>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</si>
  <si>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</si>
  <si>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</si>
  <si>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</si>
  <si>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</si>
  <si>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</si>
  <si>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</si>
  <si>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</si>
  <si>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</si>
  <si>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</si>
  <si>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</si>
  <si>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</si>
  <si>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</si>
  <si>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</si>
  <si>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</si>
  <si>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</si>
  <si>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</si>
  <si>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</si>
  <si>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</si>
  <si>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</si>
  <si>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</si>
  <si>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</si>
  <si>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</si>
  <si>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</si>
  <si>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</si>
  <si>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</si>
  <si>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</si>
  <si>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</si>
  <si>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</si>
  <si>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</si>
  <si>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</si>
  <si>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</si>
  <si>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</si>
  <si>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</si>
  <si>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</si>
  <si>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</si>
  <si>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</si>
  <si>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</si>
  <si>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</si>
  <si>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</si>
  <si>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</si>
  <si>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</si>
  <si>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</si>
  <si>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</si>
  <si>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</si>
  <si>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</si>
  <si>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</si>
  <si>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</si>
  <si>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</si>
  <si>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</si>
  <si>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</si>
  <si>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</si>
  <si>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</si>
  <si>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</si>
  <si>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</si>
  <si>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</si>
  <si>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</si>
  <si>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</si>
  <si>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</si>
  <si>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</si>
  <si>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</si>
  <si>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</si>
  <si>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</si>
  <si>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</si>
  <si>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</si>
  <si>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</si>
  <si>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</si>
  <si>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</si>
  <si>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</si>
  <si>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</si>
  <si>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</si>
  <si>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</si>
  <si>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</si>
  <si>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</si>
  <si>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</si>
  <si>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</si>
  <si>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</si>
  <si>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</si>
  <si>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</si>
  <si>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</si>
  <si>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</si>
  <si>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</si>
  <si>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</si>
  <si>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</si>
  <si>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</si>
  <si>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</si>
  <si>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</si>
  <si>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</si>
  <si>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</si>
  <si>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</si>
  <si>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</si>
  <si>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</si>
  <si>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</si>
  <si>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</si>
  <si>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</si>
  <si>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</si>
  <si>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</si>
  <si>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</si>
  <si>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</si>
  <si>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</si>
  <si>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</si>
  <si>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</si>
  <si>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</si>
  <si>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</si>
  <si>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</si>
  <si>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</si>
  <si>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</si>
  <si>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</si>
  <si>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</si>
  <si>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</si>
  <si>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</si>
  <si>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</si>
  <si>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</si>
  <si>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</si>
  <si>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</si>
  <si>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</si>
  <si>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</si>
  <si>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</si>
  <si>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</si>
  <si>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</si>
  <si>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</si>
  <si>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</si>
  <si>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</si>
  <si>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</si>
  <si>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</si>
  <si>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</si>
  <si>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</si>
  <si>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</si>
  <si>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</si>
  <si>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</si>
  <si>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</si>
  <si>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</si>
  <si>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</si>
  <si>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</si>
  <si>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</si>
  <si>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</si>
  <si>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</si>
  <si>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</si>
  <si>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</si>
  <si>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</si>
  <si>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</si>
  <si>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</si>
  <si>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</si>
  <si>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</si>
  <si>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</si>
  <si>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</si>
  <si>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</si>
  <si>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</si>
  <si>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</si>
  <si>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</si>
  <si>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</si>
  <si>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</si>
  <si>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</si>
  <si>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</si>
  <si>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</si>
  <si>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</si>
  <si>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</si>
  <si>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</si>
  <si>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</si>
  <si>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</si>
  <si>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</si>
  <si>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</si>
  <si>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</si>
  <si>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</si>
  <si>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</si>
  <si>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</si>
  <si>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</si>
  <si>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</si>
  <si>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</si>
  <si>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</si>
  <si>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</si>
  <si>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</si>
  <si>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</si>
  <si>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</si>
  <si>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</si>
  <si>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</si>
  <si>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</si>
  <si>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</si>
  <si>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</si>
  <si>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</si>
  <si>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</si>
  <si>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</si>
  <si>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</si>
  <si>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</si>
  <si>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</si>
  <si>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</si>
  <si>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</si>
  <si>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</si>
  <si>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</si>
  <si>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</si>
  <si>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</si>
  <si>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</si>
  <si>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</si>
  <si>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</si>
  <si>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</si>
  <si>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</si>
  <si>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</si>
  <si>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</si>
  <si>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</si>
  <si>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</si>
  <si>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</si>
  <si>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</si>
  <si>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</si>
  <si>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</si>
  <si>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</si>
  <si>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</si>
  <si>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</si>
  <si>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</si>
  <si>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</si>
  <si>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</si>
  <si>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</si>
  <si>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</si>
  <si>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</si>
  <si>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</si>
  <si>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</si>
  <si>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</si>
  <si>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</si>
  <si>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</si>
  <si>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</si>
  <si>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</si>
  <si>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</si>
  <si>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</si>
  <si>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</si>
  <si>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</si>
  <si>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</si>
  <si>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</si>
  <si>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</si>
  <si>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</si>
  <si>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</si>
  <si>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</si>
  <si>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</si>
  <si>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</si>
  <si>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</si>
  <si>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</si>
  <si>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</si>
  <si>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</si>
  <si>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</si>
  <si>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</si>
  <si>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</si>
  <si>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</si>
  <si>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</si>
  <si>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</si>
  <si>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</si>
  <si>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</si>
  <si>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</si>
  <si>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</si>
  <si>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</si>
  <si>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</si>
  <si>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</si>
  <si>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</si>
  <si>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</si>
  <si>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</si>
  <si>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</si>
  <si>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</si>
  <si>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</si>
  <si>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</si>
  <si>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</si>
  <si>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</si>
  <si>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</si>
  <si>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</si>
  <si>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</si>
  <si>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</si>
  <si>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</si>
  <si>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</si>
  <si>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</si>
  <si>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</si>
  <si>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</si>
  <si>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</si>
  <si>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</si>
  <si>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</si>
  <si>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</si>
  <si>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</si>
  <si>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</si>
  <si>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</si>
  <si>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</si>
  <si>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</si>
  <si>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</si>
  <si>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</si>
  <si>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</si>
  <si>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</si>
  <si>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</si>
  <si>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</si>
  <si>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</si>
  <si>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</si>
  <si>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</si>
  <si>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</si>
  <si>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</si>
  <si>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</si>
  <si>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</si>
  <si>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</si>
  <si>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</si>
  <si>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</si>
  <si>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</si>
  <si>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</si>
  <si>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</si>
  <si>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</si>
  <si>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</si>
  <si>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</si>
  <si>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</si>
  <si>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</si>
  <si>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</si>
  <si>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</si>
  <si>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</si>
  <si>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</si>
  <si>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</si>
  <si>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</si>
  <si>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</si>
  <si>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</si>
  <si>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</si>
  <si>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</si>
  <si>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</si>
  <si>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</si>
  <si>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</si>
  <si>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</si>
  <si>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</si>
  <si>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</si>
  <si>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</si>
  <si>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</si>
  <si>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</si>
  <si>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</si>
  <si>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</si>
  <si>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</si>
  <si>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</si>
  <si>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</si>
  <si>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</si>
  <si>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</si>
  <si>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</si>
  <si>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</si>
  <si>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</si>
  <si>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</si>
  <si>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</si>
  <si>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</si>
  <si>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</si>
  <si>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</si>
  <si>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</si>
  <si>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</si>
  <si>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</si>
  <si>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</si>
  <si>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</si>
  <si>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</si>
  <si>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</si>
  <si>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</si>
  <si>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</si>
  <si>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</si>
  <si>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</si>
  <si>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</si>
  <si>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</si>
  <si>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</si>
  <si>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</si>
  <si>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</si>
  <si>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</si>
  <si>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</si>
  <si>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</si>
  <si>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</si>
  <si>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</si>
  <si>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</si>
  <si>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</si>
  <si>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</si>
  <si>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</si>
  <si>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</si>
  <si>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</si>
  <si>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</si>
  <si>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</si>
  <si>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</si>
  <si>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</si>
  <si>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</si>
  <si>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</si>
  <si>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</si>
  <si>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</si>
  <si>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</si>
  <si>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</si>
  <si>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</si>
  <si>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</si>
  <si>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</si>
  <si>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</si>
  <si>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</si>
  <si>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</si>
  <si>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</si>
  <si>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</si>
  <si>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</si>
  <si>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</si>
  <si>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</si>
  <si>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</si>
  <si>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</si>
  <si>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</si>
  <si>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</si>
  <si>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</si>
  <si>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</si>
  <si>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</si>
  <si>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</si>
  <si>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</si>
  <si>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</si>
  <si>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</si>
  <si>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</si>
  <si>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</si>
  <si>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</si>
  <si>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</si>
  <si>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</si>
  <si>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</si>
  <si>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</si>
  <si>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</si>
  <si>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</si>
  <si>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</si>
  <si>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</si>
  <si>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</si>
  <si>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</si>
  <si>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</si>
  <si>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</si>
  <si>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</si>
  <si>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</si>
  <si>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</si>
  <si>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</si>
  <si>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</si>
  <si>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</si>
  <si>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</si>
  <si>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</si>
  <si>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</si>
  <si>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</si>
  <si>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</si>
  <si>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</si>
  <si>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</si>
  <si>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</si>
  <si>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</si>
  <si>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</si>
  <si>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</si>
  <si>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</si>
  <si>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</si>
  <si>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</si>
  <si>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</si>
  <si>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</si>
  <si>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</si>
  <si>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</si>
  <si>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</si>
  <si>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</si>
  <si>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</si>
  <si>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</si>
  <si>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</si>
  <si>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</si>
  <si>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</si>
  <si>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</si>
  <si>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</si>
  <si>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</si>
  <si>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</si>
  <si>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</si>
  <si>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</si>
  <si>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</si>
  <si>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</si>
  <si>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</si>
  <si>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</si>
  <si>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</si>
  <si>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</si>
  <si>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</si>
  <si>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</si>
  <si>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</si>
  <si>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</si>
  <si>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</si>
  <si>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</si>
  <si>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</si>
  <si>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</si>
  <si>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</si>
  <si>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</si>
  <si>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</si>
  <si>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</si>
  <si>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</si>
  <si>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</si>
  <si>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</si>
  <si>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</si>
  <si>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</si>
  <si>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</si>
  <si>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</si>
  <si>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</si>
  <si>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</si>
  <si>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</si>
  <si>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</si>
  <si>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</si>
  <si>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</si>
  <si>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</si>
  <si>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</si>
  <si>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</si>
  <si>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</si>
  <si>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</si>
  <si>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</si>
  <si>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</si>
  <si>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</si>
  <si>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</si>
  <si>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</si>
  <si>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</si>
  <si>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</si>
  <si>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</si>
  <si>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</si>
  <si>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</si>
  <si>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</si>
  <si>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</si>
  <si>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</si>
  <si>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</si>
  <si>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</si>
  <si>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</si>
  <si>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</si>
  <si>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</si>
  <si>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</si>
  <si>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</si>
  <si>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</si>
  <si>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</si>
  <si>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</si>
  <si>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</si>
  <si>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</si>
  <si>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</si>
  <si>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</si>
  <si>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</si>
  <si>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</si>
  <si>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</si>
  <si>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</si>
  <si>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</si>
  <si>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</si>
  <si>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</si>
  <si>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</si>
  <si>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</si>
  <si>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</si>
  <si>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</si>
  <si>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</si>
  <si>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</si>
  <si>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</si>
  <si>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</si>
  <si>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</si>
  <si>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</si>
  <si>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</si>
  <si>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</si>
  <si>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</si>
  <si>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</si>
  <si>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</si>
  <si>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</si>
  <si>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</si>
  <si>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</si>
  <si>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</si>
  <si>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</si>
  <si>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</si>
  <si>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</si>
  <si>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</si>
  <si>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</si>
  <si>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</si>
  <si>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</si>
  <si>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</si>
  <si>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</si>
  <si>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</si>
  <si>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</si>
  <si>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</si>
  <si>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</si>
  <si>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</si>
  <si>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</si>
  <si>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</si>
  <si>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</si>
  <si>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</si>
  <si>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</si>
  <si>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</si>
  <si>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</si>
  <si>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</si>
  <si>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</si>
  <si>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</si>
  <si>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</si>
  <si>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</si>
  <si>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</si>
  <si>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</si>
  <si>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</si>
  <si>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</si>
  <si>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</si>
  <si>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</si>
  <si>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</si>
  <si>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</si>
  <si>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</si>
  <si>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</si>
  <si>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</si>
  <si>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</si>
  <si>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</si>
  <si>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</si>
  <si>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</si>
  <si>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</si>
  <si>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</si>
  <si>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</si>
  <si>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</si>
  <si>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</si>
  <si>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</si>
  <si>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</si>
  <si>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</si>
  <si>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</si>
  <si>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</si>
  <si>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</si>
  <si>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</si>
  <si>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</si>
  <si>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</si>
  <si>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</si>
  <si>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</si>
  <si>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</si>
  <si>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</si>
  <si>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</si>
  <si>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</si>
  <si>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</si>
  <si>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</si>
  <si>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</si>
  <si>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</si>
  <si>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</si>
  <si>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</si>
  <si>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</si>
  <si>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</si>
  <si>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</si>
  <si>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</si>
  <si>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</si>
  <si>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</si>
  <si>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</si>
  <si>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</si>
  <si>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</si>
  <si>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</si>
  <si>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</si>
  <si>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</si>
  <si>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</si>
  <si>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</si>
  <si>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</si>
  <si>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</si>
  <si>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</si>
  <si>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</si>
  <si>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</si>
  <si>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</si>
  <si>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</si>
  <si>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</si>
  <si>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</si>
  <si>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</si>
  <si>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</si>
  <si>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</si>
  <si>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</si>
  <si>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</si>
  <si>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</si>
  <si>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</si>
  <si>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</si>
  <si>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</si>
  <si>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</si>
  <si>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</si>
  <si>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</si>
  <si>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</si>
  <si>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</si>
  <si>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</si>
  <si>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</si>
  <si>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</si>
  <si>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</si>
  <si>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</si>
  <si>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</si>
  <si>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</si>
  <si>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</si>
  <si>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</si>
  <si>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</si>
  <si>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</si>
  <si>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</si>
  <si>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</si>
  <si>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</si>
  <si>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</si>
  <si>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</si>
  <si>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</si>
  <si>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</si>
  <si>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</si>
  <si>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</si>
  <si>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</si>
  <si>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</si>
  <si>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</si>
  <si>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</si>
  <si>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</si>
  <si>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</si>
  <si>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</si>
  <si>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</si>
  <si>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</si>
  <si>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</si>
  <si>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</si>
  <si>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</si>
  <si>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</si>
  <si>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</si>
  <si>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</si>
  <si>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</si>
  <si>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</si>
  <si>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</si>
  <si>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</si>
  <si>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</si>
  <si>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</si>
  <si>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</si>
  <si>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</si>
  <si>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</si>
  <si>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</si>
  <si>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</si>
  <si>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</si>
  <si>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</si>
  <si>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</si>
  <si>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</si>
  <si>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</si>
  <si>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</si>
  <si>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</si>
  <si>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</si>
  <si>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</si>
  <si>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</si>
  <si>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</si>
  <si>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</si>
  <si>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</si>
  <si>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</si>
  <si>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</si>
  <si>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</si>
  <si>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</si>
  <si>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</si>
  <si>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</si>
  <si>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</si>
  <si>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</si>
  <si>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</si>
  <si>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</si>
  <si>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</si>
  <si>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</si>
  <si>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</si>
  <si>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</si>
  <si>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</si>
  <si>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</si>
  <si>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</si>
  <si>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</si>
  <si>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</si>
  <si>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</si>
  <si>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</si>
  <si>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</si>
  <si>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</si>
  <si>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</si>
  <si>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</si>
  <si>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</si>
  <si>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</si>
  <si>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</si>
  <si>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</si>
  <si>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</si>
  <si>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</si>
  <si>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</si>
  <si>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</si>
  <si>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</si>
  <si>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</si>
  <si>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</si>
  <si>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</si>
  <si>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</si>
  <si>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</si>
  <si>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</si>
  <si>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</si>
  <si>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</si>
  <si>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</si>
  <si>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</si>
  <si>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</si>
  <si>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</si>
  <si>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</si>
  <si>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</si>
  <si>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</si>
  <si>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</si>
  <si>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</si>
  <si>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</si>
  <si>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</si>
  <si>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</si>
  <si>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</si>
  <si>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</si>
  <si>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</si>
  <si>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</si>
  <si>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</si>
  <si>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</si>
  <si>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</si>
  <si>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</si>
  <si>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</si>
  <si>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</si>
  <si>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</si>
  <si>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</si>
  <si>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</si>
  <si>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</si>
  <si>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</si>
  <si>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</si>
  <si>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</si>
  <si>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</si>
  <si>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</si>
  <si>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</si>
  <si>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</si>
  <si>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</si>
  <si>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</si>
  <si>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</si>
  <si>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</si>
  <si>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</si>
  <si>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</si>
  <si>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</si>
  <si>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</si>
  <si>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</si>
  <si>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</si>
  <si>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</si>
  <si>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</si>
  <si>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</si>
  <si>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</si>
  <si>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</si>
  <si>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</si>
  <si>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</si>
  <si>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</si>
  <si>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</si>
  <si>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</si>
  <si>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</si>
  <si>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</si>
  <si>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</si>
  <si>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</si>
  <si>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</si>
  <si>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</si>
  <si>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</si>
  <si>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</si>
  <si>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</si>
  <si>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</si>
  <si>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</si>
  <si>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</si>
  <si>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</si>
  <si>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</si>
  <si>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</si>
  <si>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</si>
  <si>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</si>
  <si>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</si>
  <si>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</si>
  <si>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</si>
  <si>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</si>
  <si>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</si>
  <si>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</si>
  <si>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</si>
  <si>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</si>
  <si>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</si>
  <si>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</si>
  <si>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</si>
  <si>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</si>
  <si>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</si>
  <si>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</si>
  <si>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</si>
  <si>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</si>
  <si>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</si>
  <si>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</si>
  <si>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</si>
  <si>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</si>
  <si>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</si>
  <si>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</si>
  <si>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</si>
  <si>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</si>
  <si>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</si>
  <si>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</si>
  <si>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</si>
  <si>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</si>
  <si>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</si>
  <si>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</si>
  <si>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</si>
  <si>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</si>
  <si>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</si>
  <si>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</si>
  <si>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</si>
  <si>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</si>
  <si>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</si>
  <si>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</si>
  <si>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</si>
  <si>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</si>
  <si>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</si>
  <si>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</si>
  <si>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</si>
  <si>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</si>
  <si>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</si>
  <si>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</si>
  <si>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</si>
  <si>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</si>
  <si>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</si>
  <si>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</si>
  <si>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</si>
  <si>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</si>
  <si>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</si>
  <si>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</si>
  <si>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</si>
  <si>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</si>
  <si>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</si>
  <si>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</si>
  <si>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</si>
  <si>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</si>
  <si>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</si>
  <si>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</si>
  <si>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</si>
  <si>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</si>
  <si>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</si>
  <si>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</si>
  <si>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</si>
  <si>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</si>
  <si>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</si>
  <si>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</si>
  <si>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</si>
  <si>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</si>
  <si>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</si>
  <si>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</si>
  <si>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</si>
  <si>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</si>
  <si>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</si>
  <si>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</si>
  <si>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</si>
  <si>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</si>
  <si>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</si>
  <si>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</si>
  <si>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</si>
  <si>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</si>
  <si>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</si>
  <si>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</si>
  <si>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</si>
  <si>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</si>
  <si>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</si>
  <si>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</si>
  <si>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</si>
  <si>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</si>
  <si>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</si>
  <si>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</si>
  <si>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</si>
  <si>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</si>
  <si>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</si>
  <si>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</si>
  <si>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</si>
  <si>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</si>
  <si>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</si>
  <si>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</si>
  <si>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</si>
  <si>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</si>
  <si>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</si>
  <si>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</si>
  <si>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</si>
  <si>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</si>
  <si>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</si>
  <si>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</si>
  <si>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</si>
  <si>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</si>
  <si>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</si>
  <si>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</si>
  <si>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</si>
  <si>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</si>
  <si>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</si>
  <si>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</si>
  <si>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</si>
  <si>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</si>
  <si>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</si>
  <si>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</si>
  <si>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</si>
  <si>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</si>
  <si>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</si>
  <si>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</si>
  <si>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</si>
  <si>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</si>
  <si>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</si>
  <si>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</si>
  <si>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</si>
  <si>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</si>
  <si>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</si>
  <si>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</si>
  <si>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</si>
  <si>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</si>
  <si>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</si>
  <si>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</si>
  <si>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</si>
  <si>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</si>
  <si>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</si>
  <si>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</si>
  <si>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</si>
  <si>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</si>
  <si>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</si>
  <si>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</si>
  <si>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</si>
  <si>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</si>
  <si>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</si>
  <si>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</si>
  <si>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</si>
  <si>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</si>
  <si>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</si>
  <si>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</si>
  <si>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</si>
  <si>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</si>
  <si>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</si>
  <si>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</si>
  <si>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</si>
  <si>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</si>
  <si>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</si>
  <si>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</si>
  <si>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</si>
  <si>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</si>
  <si>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</si>
  <si>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</si>
  <si>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</si>
  <si>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</si>
  <si>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</si>
  <si>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</si>
  <si>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</si>
  <si>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</si>
  <si>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</si>
  <si>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</si>
  <si>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</si>
  <si>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</si>
  <si>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</si>
  <si>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</si>
  <si>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</si>
  <si>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</si>
  <si>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</si>
  <si>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</si>
  <si>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</si>
  <si>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</si>
  <si>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</si>
  <si>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</si>
  <si>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</si>
  <si>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</si>
  <si>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</si>
  <si>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</si>
  <si>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</si>
  <si>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</si>
  <si>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</si>
  <si>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</si>
  <si>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</si>
  <si>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</si>
  <si>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</si>
  <si>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</si>
  <si>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</si>
  <si>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</si>
  <si>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</si>
  <si>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</si>
  <si>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</si>
  <si>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</si>
  <si>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</si>
  <si>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</si>
  <si>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</si>
  <si>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</si>
  <si>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</si>
  <si>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</si>
  <si>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</si>
  <si>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</si>
  <si>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</si>
  <si>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</si>
  <si>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</si>
  <si>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</si>
  <si>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</si>
  <si>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</si>
  <si>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</si>
  <si>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</si>
  <si>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</si>
  <si>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</si>
  <si>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</si>
  <si>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</si>
  <si>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</si>
  <si>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</si>
  <si>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</si>
  <si>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</si>
  <si>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</si>
  <si>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</si>
  <si>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</si>
  <si>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</si>
  <si>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</si>
  <si>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</si>
  <si>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</si>
  <si>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</si>
  <si>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</si>
  <si>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</si>
  <si>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</si>
  <si>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</si>
  <si>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</si>
  <si>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</si>
  <si>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</si>
  <si>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</si>
  <si>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</si>
  <si>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</si>
  <si>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</si>
  <si>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</si>
  <si>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</si>
  <si>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</si>
  <si>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</si>
  <si>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</si>
  <si>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</si>
  <si>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</si>
  <si>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</si>
  <si>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</si>
  <si>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</si>
  <si>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</si>
  <si>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</si>
  <si>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</si>
  <si>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</si>
  <si>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</si>
  <si>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</si>
  <si>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</si>
  <si>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</si>
  <si>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</si>
  <si>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</si>
  <si>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</si>
  <si>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</si>
  <si>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</si>
  <si>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</si>
  <si>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</si>
  <si>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</si>
  <si>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</si>
  <si>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</si>
  <si>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</si>
  <si>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</si>
  <si>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</si>
  <si>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</si>
  <si>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</si>
  <si>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</si>
  <si>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</si>
  <si>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</si>
  <si>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</si>
  <si>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</si>
  <si>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</si>
  <si>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</si>
  <si>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</si>
  <si>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</si>
  <si>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</si>
  <si>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</si>
  <si>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</si>
  <si>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</si>
  <si>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</si>
  <si>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</si>
  <si>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</si>
  <si>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</si>
  <si>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</si>
  <si>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</si>
  <si>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</si>
  <si>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</si>
  <si>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</si>
  <si>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</si>
  <si>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</si>
  <si>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</si>
  <si>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</si>
  <si>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</si>
  <si>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</si>
  <si>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</si>
  <si>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</si>
  <si>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</si>
  <si>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</si>
  <si>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</si>
  <si>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</si>
  <si>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</si>
  <si>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</si>
  <si>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</si>
  <si>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</si>
  <si>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</si>
  <si>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</si>
  <si>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</si>
  <si>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</si>
  <si>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</si>
  <si>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</si>
  <si>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</si>
  <si>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</si>
  <si>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</si>
  <si>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</si>
  <si>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</si>
  <si>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</si>
  <si>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</si>
  <si>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</si>
  <si>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</si>
  <si>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</si>
  <si>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</si>
  <si>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</si>
  <si>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</si>
  <si>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</si>
  <si>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</si>
  <si>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</si>
  <si>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</si>
  <si>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</si>
  <si>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</si>
  <si>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</si>
  <si>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</si>
  <si>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</si>
  <si>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</si>
  <si>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</si>
  <si>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</si>
  <si>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</si>
  <si>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</si>
  <si>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</si>
  <si>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</si>
  <si>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</si>
  <si>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</si>
  <si>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</si>
  <si>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</si>
  <si>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</si>
  <si>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</si>
  <si>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</si>
  <si>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</si>
  <si>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</si>
  <si>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</si>
  <si>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</si>
  <si>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</si>
  <si>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</si>
  <si>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</si>
  <si>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</si>
  <si>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</si>
  <si>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</si>
  <si>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</si>
  <si>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</si>
  <si>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</si>
  <si>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</si>
  <si>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</si>
  <si>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</si>
  <si>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</si>
  <si>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</si>
  <si>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</si>
  <si>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</si>
  <si>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</si>
  <si>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</si>
  <si>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</si>
  <si>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</si>
  <si>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</si>
  <si>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</si>
  <si>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</si>
  <si>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</si>
  <si>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</si>
  <si>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</si>
  <si>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</si>
  <si>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</si>
  <si>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</si>
  <si>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</si>
  <si>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</si>
  <si>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</si>
  <si>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</si>
  <si>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</si>
  <si>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</si>
  <si>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</si>
  <si>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</si>
  <si>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</si>
  <si>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</si>
  <si>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</si>
  <si>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</si>
  <si>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</si>
  <si>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</si>
  <si>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</si>
  <si>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</si>
  <si>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</si>
  <si>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</si>
  <si>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</si>
  <si>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</si>
  <si>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</si>
  <si>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</si>
  <si>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</si>
  <si>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</si>
  <si>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</si>
  <si>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</si>
  <si>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</si>
  <si>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</si>
  <si>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</si>
  <si>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</si>
  <si>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</si>
  <si>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</si>
  <si>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</si>
  <si>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</si>
  <si>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</si>
  <si>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</si>
  <si>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</si>
  <si>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</si>
  <si>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</si>
  <si>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</si>
  <si>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</si>
  <si>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</si>
  <si>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</si>
  <si>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</si>
  <si>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</si>
  <si>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</si>
  <si>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</si>
  <si>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</si>
  <si>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</si>
  <si>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</si>
  <si>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</si>
  <si>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</si>
  <si>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</si>
  <si>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</si>
  <si>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</si>
  <si>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</si>
  <si>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</si>
  <si>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</si>
  <si>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</si>
  <si>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</si>
  <si>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</si>
  <si>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</si>
  <si>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</si>
  <si>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</si>
  <si>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</si>
  <si>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</si>
  <si>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</si>
  <si>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</si>
  <si>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</si>
  <si>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</si>
  <si>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</si>
  <si>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</si>
  <si>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</si>
  <si>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</si>
  <si>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</si>
  <si>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</si>
  <si>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</si>
  <si>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</si>
  <si>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</si>
  <si>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</si>
  <si>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</si>
  <si>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</si>
  <si>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</si>
  <si>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</si>
  <si>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</si>
  <si>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</si>
  <si>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</si>
  <si>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</si>
  <si>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</si>
  <si>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</si>
  <si>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</si>
  <si>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</si>
  <si>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</si>
  <si>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</si>
  <si>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</si>
  <si>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</si>
  <si>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</si>
  <si>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</si>
  <si>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</si>
  <si>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</si>
  <si>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</si>
  <si>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</si>
  <si>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</si>
  <si>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</si>
  <si>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</si>
  <si>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</si>
  <si>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</si>
  <si>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</si>
  <si>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</si>
  <si>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</si>
  <si>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</si>
  <si>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</si>
  <si>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</si>
  <si>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</si>
  <si>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</si>
  <si>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</si>
  <si>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</si>
  <si>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</si>
  <si>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</si>
  <si>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</si>
  <si>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</si>
  <si>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</si>
  <si>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</si>
  <si>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</si>
  <si>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</si>
  <si>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</si>
  <si>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</si>
  <si>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</si>
  <si>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</si>
  <si>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</si>
  <si>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</si>
  <si>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</si>
  <si>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</si>
  <si>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</si>
  <si>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</si>
  <si>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</si>
  <si>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</si>
  <si>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</si>
  <si>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</si>
  <si>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</si>
  <si>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</si>
  <si>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</si>
  <si>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</si>
  <si>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</si>
  <si>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</si>
  <si>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</si>
  <si>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</si>
  <si>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</si>
  <si>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</si>
  <si>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</si>
  <si>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</si>
  <si>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</si>
  <si>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</si>
  <si>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</si>
  <si>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</si>
  <si>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</si>
  <si>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</si>
  <si>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</si>
  <si>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</si>
  <si>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</si>
  <si>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</si>
  <si>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</si>
  <si>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</si>
  <si>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</si>
  <si>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</si>
  <si>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</si>
  <si>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</si>
  <si>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</si>
  <si>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</si>
  <si>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</si>
  <si>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</si>
  <si>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</si>
  <si>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</si>
  <si>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</si>
  <si>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</si>
  <si>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</si>
  <si>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</si>
  <si>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</si>
  <si>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</si>
  <si>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</si>
  <si>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</si>
  <si>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</si>
  <si>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</si>
  <si>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</si>
  <si>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</si>
  <si>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</si>
  <si>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</si>
  <si>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</si>
  <si>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</si>
  <si>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</si>
  <si>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</si>
  <si>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</si>
  <si>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</si>
  <si>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</si>
  <si>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</si>
  <si>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</si>
  <si>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</si>
  <si>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</si>
  <si>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</si>
  <si>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</si>
  <si>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</si>
  <si>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</si>
  <si>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</si>
  <si>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</si>
  <si>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</si>
  <si>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</si>
  <si>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</si>
  <si>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</si>
  <si>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</si>
  <si>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</si>
  <si>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</si>
  <si>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</si>
  <si>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</si>
  <si>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</si>
  <si>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</si>
  <si>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</si>
  <si>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</si>
  <si>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</si>
  <si>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</si>
  <si>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</si>
  <si>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</si>
  <si>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</si>
  <si>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</si>
  <si>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</si>
  <si>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</si>
  <si>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</si>
  <si>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</si>
  <si>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</si>
  <si>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</si>
  <si>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</si>
  <si>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</si>
  <si>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</si>
  <si>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</si>
  <si>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</si>
  <si>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</si>
  <si>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</si>
  <si>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</si>
  <si>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</si>
  <si>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</si>
  <si>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</si>
  <si>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</si>
  <si>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</si>
  <si>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</si>
  <si>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</si>
  <si>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</si>
  <si>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</si>
  <si>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</si>
  <si>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</si>
  <si>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</si>
  <si>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</si>
  <si>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</si>
  <si>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</si>
  <si>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</si>
  <si>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</si>
  <si>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</si>
  <si>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</si>
  <si>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</si>
  <si>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</si>
  <si>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</si>
  <si>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</si>
  <si>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</si>
  <si>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</si>
  <si>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</si>
  <si>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</si>
  <si>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</si>
  <si>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</si>
  <si>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</si>
  <si>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</si>
  <si>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</si>
  <si>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</si>
  <si>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</si>
  <si>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</si>
  <si>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</si>
  <si>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</si>
  <si>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</si>
  <si>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</si>
  <si>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</si>
  <si>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</si>
  <si>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</si>
  <si>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</si>
  <si>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</si>
  <si>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</si>
  <si>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</si>
  <si>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</si>
  <si>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</si>
  <si>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</si>
  <si>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</si>
  <si>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</si>
  <si>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</si>
  <si>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</si>
  <si>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</si>
  <si>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</si>
  <si>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</si>
  <si>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</si>
  <si>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</si>
  <si>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</si>
  <si>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</si>
  <si>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</si>
  <si>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</si>
  <si>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</si>
  <si>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</si>
  <si>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</si>
  <si>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</si>
  <si>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</si>
  <si>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</si>
  <si>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</si>
  <si>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</si>
  <si>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</si>
  <si>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</si>
  <si>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</si>
  <si>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</si>
  <si>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</si>
  <si>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</si>
  <si>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</si>
  <si>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</si>
  <si>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</si>
  <si>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</si>
  <si>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</si>
  <si>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</si>
  <si>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</si>
  <si>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</si>
  <si>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</si>
  <si>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</si>
  <si>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</si>
  <si>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</si>
  <si>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</si>
  <si>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</si>
  <si>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</si>
  <si>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</si>
  <si>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</si>
  <si>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</si>
  <si>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</si>
  <si>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</si>
  <si>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</si>
  <si>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</si>
  <si>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</si>
  <si>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</si>
  <si>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</si>
  <si>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</si>
  <si>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</si>
  <si>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</si>
  <si>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</si>
  <si>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</si>
  <si>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</si>
  <si>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</si>
  <si>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</si>
  <si>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</si>
  <si>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</si>
  <si>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</si>
  <si>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</si>
  <si>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</si>
  <si>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</si>
  <si>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</si>
  <si>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</si>
  <si>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</si>
  <si>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</si>
  <si>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</si>
  <si>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</si>
  <si>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</si>
  <si>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</si>
  <si>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</si>
  <si>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</si>
  <si>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</si>
  <si>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</si>
  <si>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</si>
  <si>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</si>
  <si>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</si>
  <si>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</si>
  <si>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</si>
  <si>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</si>
  <si>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</si>
  <si>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</si>
  <si>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</si>
  <si>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</si>
  <si>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</si>
  <si>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</si>
  <si>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</si>
  <si>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</si>
  <si>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</si>
  <si>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</si>
  <si>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</si>
  <si>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</si>
  <si>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</si>
  <si>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</si>
  <si>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</si>
  <si>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</si>
  <si>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</si>
  <si>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</si>
  <si>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</si>
  <si>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</si>
  <si>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</si>
  <si>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</si>
  <si>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</si>
  <si>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</si>
  <si>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</si>
  <si>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</si>
  <si>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</si>
  <si>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</si>
  <si>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</si>
  <si>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</si>
  <si>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</si>
  <si>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</si>
  <si>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</si>
  <si>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</si>
  <si>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</si>
  <si>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</si>
  <si>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</si>
  <si>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</si>
  <si>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</si>
  <si>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</si>
  <si>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</si>
  <si>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</si>
  <si>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</si>
  <si>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</si>
  <si>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</si>
  <si>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</si>
  <si>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</si>
  <si>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</si>
  <si>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</si>
  <si>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</si>
  <si>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</si>
  <si>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</si>
  <si>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</si>
  <si>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</si>
  <si>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</si>
  <si>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</si>
  <si>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</si>
  <si>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</si>
  <si>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</si>
  <si>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</si>
  <si>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</si>
  <si>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</si>
  <si>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</si>
  <si>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</si>
  <si>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</si>
  <si>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</si>
  <si>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</si>
  <si>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</si>
  <si>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</si>
  <si>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</si>
  <si>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</si>
  <si>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</si>
  <si>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</si>
  <si>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</si>
  <si>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</si>
  <si>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</si>
  <si>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</si>
  <si>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</si>
  <si>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</si>
  <si>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</si>
  <si>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</si>
  <si>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</si>
  <si>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</si>
  <si>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</si>
  <si>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</si>
  <si>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</si>
  <si>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</si>
  <si>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</si>
  <si>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</si>
  <si>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</si>
  <si>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</si>
  <si>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</si>
  <si>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</si>
  <si>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</si>
  <si>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</si>
  <si>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</si>
  <si>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</si>
  <si>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</si>
  <si>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</si>
  <si>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</si>
  <si>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</si>
  <si>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</si>
  <si>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</si>
  <si>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</si>
  <si>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</si>
  <si>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</si>
  <si>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</si>
  <si>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</si>
  <si>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</si>
  <si>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</si>
  <si>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</si>
  <si>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</si>
  <si>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</si>
  <si>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</si>
  <si>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</si>
  <si>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</si>
  <si>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</si>
  <si>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</si>
  <si>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</si>
  <si>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</si>
  <si>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</si>
  <si>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</si>
  <si>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</si>
  <si>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</si>
  <si>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</si>
  <si>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</si>
  <si>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</si>
  <si>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</si>
  <si>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</si>
  <si>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</si>
  <si>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</si>
  <si>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</si>
  <si>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</si>
  <si>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</si>
  <si>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</si>
  <si>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</si>
  <si>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</si>
  <si>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</si>
  <si>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</si>
  <si>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</si>
  <si>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</si>
  <si>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</si>
  <si>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</si>
  <si>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</si>
  <si>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</si>
  <si>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</si>
  <si>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</si>
  <si>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</si>
  <si>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</si>
  <si>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</si>
  <si>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</si>
  <si>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</si>
  <si>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</si>
  <si>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</si>
  <si>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</si>
  <si>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</si>
  <si>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</si>
  <si>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</si>
  <si>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</si>
  <si>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</si>
  <si>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</si>
  <si>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</si>
  <si>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</si>
  <si>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</si>
  <si>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</si>
  <si>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</si>
  <si>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</si>
  <si>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</si>
  <si>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</si>
  <si>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</si>
  <si>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</si>
  <si>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</si>
  <si>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</si>
  <si>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</si>
  <si>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</si>
  <si>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</si>
  <si>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</si>
  <si>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</si>
  <si>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</si>
  <si>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</si>
  <si>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</si>
  <si>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</si>
  <si>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</si>
  <si>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</si>
  <si>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</si>
  <si>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</si>
  <si>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</si>
  <si>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</si>
  <si>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</si>
  <si>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</si>
  <si>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</si>
  <si>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</si>
  <si>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</si>
  <si>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</si>
  <si>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</si>
  <si>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</si>
  <si>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</si>
  <si>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</si>
  <si>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</si>
  <si>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</si>
  <si>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</si>
  <si>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</si>
  <si>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</si>
  <si>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</si>
  <si>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</si>
  <si>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</si>
  <si>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</si>
  <si>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</si>
  <si>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</si>
  <si>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</si>
  <si>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</si>
  <si>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</si>
  <si>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</si>
  <si>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</si>
  <si>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</si>
  <si>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</si>
  <si>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</si>
  <si>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</si>
  <si>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</si>
  <si>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</si>
  <si>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</si>
  <si>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</si>
  <si>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</si>
  <si>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</si>
  <si>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</si>
  <si>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</si>
  <si>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</si>
  <si>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</si>
  <si>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</si>
  <si>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</si>
  <si>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</si>
  <si>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</si>
  <si>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</si>
  <si>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</si>
  <si>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</si>
  <si>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</si>
  <si>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</si>
  <si>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</si>
  <si>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</si>
  <si>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</si>
  <si>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</si>
  <si>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</si>
  <si>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</si>
  <si>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</si>
  <si>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</si>
  <si>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</si>
  <si>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</si>
  <si>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</si>
  <si>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</si>
  <si>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</si>
  <si>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</si>
  <si>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</si>
  <si>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</si>
  <si>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</si>
  <si>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</si>
  <si>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</si>
  <si>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</si>
  <si>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</si>
  <si>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</si>
  <si>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</si>
  <si>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</si>
  <si>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</si>
  <si>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</si>
  <si>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</si>
  <si>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</si>
  <si>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</si>
  <si>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</si>
  <si>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</si>
  <si>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</si>
  <si>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</si>
  <si>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</si>
  <si>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</si>
  <si>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</si>
  <si>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</si>
  <si>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</si>
  <si>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</si>
  <si>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</si>
  <si>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</si>
  <si>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</si>
  <si>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</si>
  <si>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</si>
  <si>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</si>
  <si>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</si>
  <si>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</si>
  <si>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</si>
  <si>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</si>
  <si>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</si>
  <si>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</si>
  <si>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</si>
  <si>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</si>
  <si>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</si>
  <si>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</si>
  <si>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</si>
  <si>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</si>
  <si>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</si>
  <si>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</si>
  <si>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</si>
  <si>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</si>
  <si>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</si>
  <si>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</si>
  <si>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</si>
  <si>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</si>
  <si>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</si>
  <si>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</si>
  <si>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</si>
  <si>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</si>
  <si>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</si>
  <si>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</si>
  <si>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</si>
  <si>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</si>
  <si>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</si>
  <si>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</si>
  <si>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</si>
  <si>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</si>
  <si>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</si>
  <si>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</si>
  <si>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</si>
  <si>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</si>
  <si>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</si>
  <si>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</si>
  <si>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</si>
  <si>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</si>
  <si>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</si>
  <si>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</si>
  <si>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</si>
  <si>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</si>
  <si>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</si>
  <si>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</si>
  <si>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</si>
  <si>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</si>
  <si>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</si>
  <si>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</si>
  <si>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</si>
  <si>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</si>
  <si>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</si>
  <si>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</si>
  <si>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</si>
  <si>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</si>
  <si>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</si>
  <si>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</si>
  <si>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</si>
  <si>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</si>
  <si>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</si>
  <si>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</si>
  <si>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</si>
  <si>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</si>
  <si>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</si>
  <si>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</si>
  <si>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</si>
  <si>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</si>
  <si>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</si>
  <si>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</si>
  <si>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</si>
  <si>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</si>
  <si>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</si>
  <si>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</si>
  <si>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</si>
  <si>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</si>
  <si>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</si>
  <si>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</si>
  <si>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</si>
  <si>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</si>
  <si>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</si>
  <si>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</si>
  <si>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</si>
  <si>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</si>
  <si>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</si>
  <si>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</si>
  <si>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</si>
  <si>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</si>
  <si>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</si>
  <si>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</si>
  <si>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</si>
  <si>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</si>
  <si>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</si>
  <si>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</si>
  <si>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</si>
  <si>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</si>
  <si>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</si>
  <si>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</si>
  <si>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</si>
  <si>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</si>
  <si>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</si>
  <si>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</si>
  <si>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</si>
  <si>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</si>
  <si>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</si>
  <si>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</si>
  <si>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</si>
  <si>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</si>
  <si>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</si>
  <si>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</si>
  <si>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</si>
  <si>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</si>
  <si>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</si>
  <si>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</si>
  <si>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</si>
  <si>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</si>
  <si>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</si>
  <si>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</si>
  <si>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</si>
  <si>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</si>
  <si>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</si>
  <si>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</si>
  <si>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</si>
  <si>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</si>
  <si>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</si>
  <si>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</si>
  <si>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</si>
  <si>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</si>
  <si>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</si>
  <si>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</si>
  <si>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</si>
  <si>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</si>
  <si>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</si>
  <si>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</si>
  <si>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</si>
  <si>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</si>
  <si>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</si>
  <si>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</si>
  <si>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</si>
  <si>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</si>
  <si>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</si>
  <si>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</si>
  <si>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</si>
  <si>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</si>
  <si>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</si>
  <si>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</si>
  <si>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</si>
  <si>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</si>
  <si>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</si>
  <si>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</si>
  <si>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</si>
  <si>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</si>
  <si>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</si>
  <si>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</si>
  <si>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</si>
  <si>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</si>
  <si>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</si>
  <si>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</si>
  <si>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</si>
  <si>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</si>
  <si>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</si>
  <si>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</si>
  <si>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</si>
  <si>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</si>
  <si>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</si>
  <si>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</si>
  <si>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</si>
  <si>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</si>
  <si>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</si>
  <si>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</si>
  <si>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</si>
  <si>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</si>
  <si>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</si>
  <si>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</si>
  <si>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</si>
  <si>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</si>
  <si>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</si>
  <si>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</si>
  <si>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</si>
  <si>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</si>
  <si>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</si>
  <si>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</si>
  <si>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</si>
  <si>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</si>
  <si>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</si>
  <si>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</si>
  <si>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</si>
  <si>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</si>
  <si>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</si>
  <si>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</si>
  <si>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</si>
  <si>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</si>
  <si>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</si>
  <si>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</si>
  <si>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</si>
  <si>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</si>
  <si>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</si>
  <si>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</si>
  <si>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</si>
  <si>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</si>
  <si>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</si>
  <si>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</si>
  <si>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</si>
  <si>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</si>
  <si>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</si>
  <si>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</si>
  <si>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</si>
  <si>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</si>
  <si>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</si>
  <si>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</si>
  <si>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</si>
  <si>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</si>
  <si>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</si>
  <si>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</si>
  <si>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</si>
  <si>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</si>
  <si>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</si>
  <si>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</si>
  <si>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</si>
  <si>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</si>
  <si>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</si>
  <si>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</si>
  <si>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</si>
  <si>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</si>
  <si>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</si>
  <si>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</si>
  <si>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</si>
  <si>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</si>
  <si>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</si>
  <si>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</si>
  <si>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</si>
  <si>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</si>
  <si>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</si>
  <si>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</si>
  <si>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</si>
  <si>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</si>
  <si>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</si>
  <si>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</si>
  <si>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</si>
  <si>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</si>
  <si>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</si>
  <si>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</si>
  <si>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</si>
  <si>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</si>
  <si>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</si>
  <si>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</si>
  <si>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</si>
  <si>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</si>
  <si>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</si>
  <si>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</si>
  <si>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</si>
  <si>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</si>
  <si>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</si>
  <si>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</si>
  <si>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</si>
  <si>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</si>
  <si>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</si>
  <si>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</si>
  <si>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</si>
  <si>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</si>
  <si>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</si>
  <si>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</si>
  <si>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</si>
  <si>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</si>
  <si>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</si>
  <si>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</si>
  <si>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</si>
  <si>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</si>
  <si>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</si>
  <si>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</si>
  <si>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</si>
  <si>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</si>
  <si>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</si>
  <si>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</si>
  <si>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</si>
  <si>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</si>
  <si>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</si>
  <si>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</si>
  <si>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</si>
  <si>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</si>
  <si>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</si>
  <si>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</si>
  <si>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</si>
  <si>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</si>
  <si>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</si>
  <si>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</si>
  <si>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</si>
  <si>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</si>
  <si>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</si>
  <si>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</si>
  <si>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</si>
  <si>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</si>
  <si>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</si>
  <si>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</si>
  <si>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</si>
  <si>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</si>
  <si>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</si>
  <si>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</si>
  <si>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</si>
  <si>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</si>
  <si>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</si>
  <si>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</si>
  <si>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</si>
  <si>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</si>
  <si>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</si>
  <si>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</si>
  <si>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</si>
  <si>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</si>
  <si>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</si>
  <si>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</si>
  <si>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</si>
  <si>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</si>
  <si>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</si>
  <si>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</si>
  <si>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</si>
  <si>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</si>
  <si>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</si>
  <si>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</si>
  <si>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</si>
  <si>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</si>
  <si>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</si>
  <si>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</si>
  <si>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</si>
  <si>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</si>
  <si>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</si>
  <si>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</si>
  <si>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</si>
  <si>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</si>
  <si>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</si>
  <si>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</si>
  <si>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</si>
  <si>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</si>
  <si>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</si>
  <si>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</si>
  <si>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</si>
  <si>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</si>
  <si>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</si>
  <si>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</si>
  <si>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</si>
  <si>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</si>
  <si>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</si>
  <si>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</si>
  <si>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</si>
  <si>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</si>
  <si>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</si>
  <si>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</si>
  <si>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</si>
  <si>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</si>
  <si>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</si>
  <si>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</si>
  <si>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</si>
  <si>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</si>
  <si>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</si>
  <si>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</si>
  <si>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</si>
  <si>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</si>
  <si>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</si>
  <si>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</si>
  <si>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</si>
  <si>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</si>
  <si>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</si>
  <si>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</si>
  <si>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</si>
  <si>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</si>
  <si>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</si>
  <si>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</si>
  <si>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</si>
  <si>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</si>
  <si>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</si>
  <si>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</si>
  <si>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</si>
  <si>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</si>
  <si>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</si>
  <si>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</si>
  <si>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</si>
  <si>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</si>
  <si>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</si>
  <si>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</si>
  <si>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</si>
  <si>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</si>
  <si>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</si>
  <si>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</si>
  <si>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</si>
  <si>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</si>
  <si>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</si>
  <si>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</si>
  <si>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</si>
  <si>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</si>
  <si>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</si>
  <si>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</si>
  <si>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</si>
  <si>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</si>
  <si>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</si>
  <si>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</si>
  <si>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</si>
  <si>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</si>
  <si>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</si>
  <si>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</si>
  <si>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</si>
  <si>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</si>
  <si>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</si>
  <si>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</si>
  <si>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</si>
  <si>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</si>
  <si>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</si>
  <si>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</si>
  <si>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</si>
  <si>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</si>
  <si>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</si>
  <si>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</si>
  <si>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</si>
  <si>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</si>
  <si>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</si>
  <si>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</si>
  <si>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</si>
  <si>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</si>
  <si>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</si>
  <si>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</si>
  <si>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</si>
  <si>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</si>
  <si>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</si>
  <si>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</si>
  <si>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</si>
  <si>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</si>
  <si>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</si>
  <si>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</si>
  <si>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</si>
  <si>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</si>
  <si>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</si>
  <si>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</si>
  <si>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</si>
  <si>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</si>
  <si>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</si>
  <si>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</si>
  <si>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</si>
  <si>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</si>
  <si>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</si>
  <si>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</si>
  <si>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</si>
  <si>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</si>
  <si>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</si>
  <si>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</si>
  <si>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</si>
  <si>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</si>
  <si>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</si>
  <si>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</si>
  <si>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</si>
  <si>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</si>
  <si>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</si>
  <si>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</si>
  <si>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</si>
  <si>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</si>
  <si>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</si>
  <si>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</si>
  <si>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</si>
  <si>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</si>
  <si>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</si>
  <si>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</si>
  <si>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</si>
  <si>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</si>
  <si>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</si>
  <si>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</si>
  <si>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</si>
  <si>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</si>
  <si>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</si>
  <si>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</si>
  <si>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</si>
  <si>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</si>
  <si>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</si>
  <si>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</si>
  <si>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</si>
  <si>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</si>
  <si>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</si>
  <si>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</si>
  <si>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</si>
  <si>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</si>
  <si>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</si>
  <si>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</si>
  <si>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</si>
  <si>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</si>
  <si>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</si>
  <si>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</si>
  <si>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</si>
  <si>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</si>
  <si>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</si>
  <si>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</si>
  <si>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</si>
  <si>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</si>
  <si>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</si>
  <si>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</si>
  <si>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</si>
  <si>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</si>
  <si>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</si>
  <si>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</si>
  <si>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</si>
  <si>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</si>
  <si>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</si>
  <si>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</si>
  <si>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</si>
  <si>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</si>
  <si>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</si>
  <si>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</si>
  <si>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</si>
  <si>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</si>
  <si>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</si>
  <si>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</si>
  <si>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</si>
  <si>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</si>
  <si>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</si>
  <si>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</si>
  <si>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</si>
  <si>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</si>
  <si>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</si>
  <si>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</si>
  <si>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</si>
  <si>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</si>
  <si>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</si>
  <si>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</si>
  <si>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</si>
  <si>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</si>
  <si>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</si>
  <si>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</si>
  <si>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</si>
  <si>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</si>
  <si>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</si>
  <si>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</si>
  <si>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</si>
  <si>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</si>
  <si>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</si>
  <si>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</si>
  <si>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</si>
  <si>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</si>
  <si>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</si>
  <si>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</si>
  <si>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</si>
  <si>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</si>
  <si>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</si>
  <si>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</si>
  <si>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</si>
  <si>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</si>
  <si>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</si>
  <si>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</si>
  <si>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</si>
  <si>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</si>
  <si>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</si>
  <si>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</si>
  <si>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</si>
  <si>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</si>
  <si>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</si>
  <si>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</si>
  <si>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</si>
  <si>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</si>
  <si>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</si>
  <si>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</si>
  <si>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</si>
  <si>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</si>
  <si>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</si>
  <si>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</si>
  <si>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</si>
  <si>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</si>
  <si>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</si>
  <si>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</si>
  <si>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</si>
  <si>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</si>
  <si>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</si>
  <si>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</si>
  <si>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</si>
  <si>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</si>
  <si>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</si>
  <si>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</si>
  <si>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</si>
  <si>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</si>
  <si>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</si>
  <si>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</si>
  <si>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</si>
  <si>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</si>
  <si>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</si>
  <si>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</si>
  <si>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</si>
  <si>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</si>
  <si>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</si>
  <si>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</si>
  <si>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</si>
  <si>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</si>
  <si>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</si>
  <si>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</si>
  <si>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</si>
  <si>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</si>
  <si>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</si>
  <si>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</si>
  <si>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</si>
  <si>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</si>
  <si>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</si>
  <si>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</si>
  <si>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</si>
  <si>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</si>
  <si>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</si>
  <si>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</si>
  <si>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</si>
  <si>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</si>
  <si>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</si>
  <si>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</si>
  <si>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</si>
  <si>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</si>
  <si>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</si>
  <si>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</si>
  <si>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</si>
  <si>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</si>
  <si>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</si>
  <si>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</si>
  <si>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</si>
  <si>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</si>
  <si>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</si>
  <si>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</si>
  <si>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</si>
  <si>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</si>
  <si>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</si>
  <si>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</si>
  <si>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</si>
  <si>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</si>
  <si>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</si>
  <si>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</si>
  <si>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</si>
  <si>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</si>
  <si>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</si>
  <si>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</si>
  <si>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</si>
  <si>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</si>
  <si>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</si>
  <si>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</si>
  <si>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</si>
  <si>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</si>
  <si>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</si>
  <si>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</si>
  <si>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</si>
  <si>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</si>
  <si>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</si>
  <si>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</si>
  <si>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</si>
  <si>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</si>
  <si>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</si>
  <si>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</si>
  <si>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</si>
  <si>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</si>
  <si>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</si>
  <si>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</si>
  <si>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</si>
  <si>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</si>
  <si>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</si>
  <si>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</si>
  <si>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</si>
  <si>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</si>
  <si>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</si>
  <si>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</si>
  <si>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</si>
  <si>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</si>
  <si>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</si>
  <si>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</si>
  <si>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</si>
  <si>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</si>
  <si>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</si>
  <si>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</si>
  <si>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</si>
  <si>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</si>
  <si>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</si>
  <si>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</si>
  <si>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</si>
  <si>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</si>
  <si>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</si>
  <si>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</si>
  <si>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</si>
  <si>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</si>
  <si>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</si>
  <si>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</si>
  <si>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</si>
  <si>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</si>
  <si>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</si>
  <si>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</si>
  <si>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</si>
  <si>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</si>
  <si>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</si>
  <si>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</si>
  <si>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</si>
  <si>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</si>
  <si>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</si>
  <si>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</si>
  <si>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</si>
  <si>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</si>
  <si>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</si>
  <si>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</si>
  <si>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</si>
  <si>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</si>
  <si>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</si>
  <si>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</si>
  <si>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</si>
  <si>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</si>
  <si>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</si>
  <si>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</si>
  <si>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</si>
  <si>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</si>
  <si>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</si>
  <si>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</si>
  <si>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</si>
  <si>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</si>
  <si>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</si>
  <si>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</si>
  <si>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</si>
  <si>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</si>
  <si>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</si>
  <si>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</si>
  <si>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</si>
  <si>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</si>
  <si>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</si>
  <si>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</si>
  <si>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</si>
  <si>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</si>
  <si>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</si>
  <si>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</si>
  <si>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</si>
  <si>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</si>
  <si>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</si>
  <si>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</si>
  <si>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</si>
  <si>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</si>
  <si>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</si>
  <si>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</si>
  <si>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</si>
  <si>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</si>
  <si>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</si>
  <si>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</si>
  <si>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</si>
  <si>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</si>
  <si>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</si>
  <si>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</si>
  <si>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</si>
  <si>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</si>
  <si>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</si>
  <si>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</si>
  <si>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</si>
  <si>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</si>
  <si>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</si>
  <si>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</si>
  <si>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</si>
  <si>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</si>
  <si>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</si>
  <si>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</si>
  <si>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</si>
  <si>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</si>
  <si>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</si>
  <si>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</si>
  <si>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</si>
  <si>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</si>
  <si>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</si>
  <si>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</si>
  <si>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</si>
  <si>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</si>
  <si>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</si>
  <si>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</si>
  <si>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</si>
  <si>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</si>
  <si>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</si>
  <si>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</si>
  <si>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</si>
  <si>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</si>
  <si>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</si>
  <si>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</si>
  <si>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</si>
  <si>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</si>
  <si>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</si>
  <si>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</si>
  <si>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</si>
  <si>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</si>
  <si>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</si>
  <si>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</si>
  <si>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</si>
  <si>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</si>
  <si>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</si>
  <si>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</si>
  <si>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</si>
  <si>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</si>
  <si>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</si>
  <si>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</si>
  <si>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</si>
  <si>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</si>
  <si>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</si>
  <si>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</si>
  <si>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</si>
  <si>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</si>
  <si>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</si>
  <si>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</si>
  <si>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</si>
  <si>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</si>
  <si>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</si>
  <si>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</si>
  <si>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</si>
  <si>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</si>
  <si>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</si>
  <si>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</si>
  <si>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</si>
  <si>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</si>
  <si>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</si>
  <si>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</si>
  <si>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</si>
  <si>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</si>
  <si>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</si>
  <si>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</si>
  <si>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</si>
  <si>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</si>
  <si>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</si>
  <si>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</si>
  <si>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</si>
  <si>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</si>
  <si>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</si>
  <si>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</si>
  <si>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</si>
  <si>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</si>
  <si>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</si>
  <si>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</si>
  <si>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</si>
  <si>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</si>
  <si>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</si>
  <si>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</si>
  <si>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</si>
  <si>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</si>
  <si>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</si>
  <si>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</si>
  <si>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</si>
  <si>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</si>
  <si>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</si>
  <si>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</si>
  <si>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</si>
  <si>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</si>
  <si>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</si>
  <si>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</si>
  <si>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</si>
  <si>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</si>
  <si>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</si>
  <si>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</si>
  <si>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</si>
  <si>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</si>
  <si>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</si>
  <si>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</si>
  <si>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</si>
  <si>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</si>
  <si>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</si>
  <si>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</si>
  <si>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</si>
  <si>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</si>
  <si>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</si>
  <si>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</si>
  <si>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</si>
  <si>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</si>
  <si>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</si>
  <si>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</si>
  <si>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</si>
  <si>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</si>
  <si>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</si>
  <si>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</si>
  <si>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</si>
  <si>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</si>
  <si>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</si>
  <si>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</si>
  <si>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</si>
  <si>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</si>
  <si>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</si>
  <si>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</si>
  <si>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</si>
  <si>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</si>
  <si>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</si>
  <si>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</si>
  <si>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</si>
  <si>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</si>
  <si>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</si>
  <si>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</si>
  <si>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</si>
  <si>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</si>
  <si>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</si>
  <si>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</si>
  <si>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</si>
  <si>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</si>
  <si>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</si>
  <si>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</si>
  <si>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</si>
  <si>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</si>
  <si>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</si>
  <si>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</si>
  <si>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</si>
  <si>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</si>
  <si>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</si>
  <si>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</si>
  <si>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</si>
  <si>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</si>
  <si>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</si>
  <si>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</si>
  <si>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</si>
  <si>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</si>
  <si>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</si>
  <si>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</si>
  <si>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</si>
  <si>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</si>
  <si>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</si>
  <si>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</si>
  <si>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</si>
  <si>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</si>
  <si>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</si>
  <si>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</si>
  <si>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</si>
  <si>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</si>
  <si>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</si>
  <si>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</si>
  <si>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</si>
  <si>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</si>
  <si>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</si>
  <si>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</si>
  <si>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</si>
  <si>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</si>
  <si>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</si>
  <si>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</si>
  <si>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</si>
  <si>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</si>
  <si>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</si>
  <si>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</si>
  <si>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</si>
  <si>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</si>
  <si>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</si>
  <si>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</si>
  <si>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</si>
  <si>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</si>
  <si>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</si>
  <si>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</si>
  <si>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</si>
  <si>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</si>
  <si>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</si>
  <si>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</si>
  <si>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</si>
  <si>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</si>
  <si>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</si>
  <si>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</si>
  <si>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</si>
  <si>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</si>
  <si>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</si>
  <si>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</si>
  <si>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</si>
  <si>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</si>
  <si>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</si>
  <si>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</si>
  <si>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</si>
  <si>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</si>
  <si>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</si>
  <si>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</si>
  <si>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</si>
  <si>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</si>
  <si>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</si>
  <si>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</si>
  <si>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</si>
  <si>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</si>
  <si>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</si>
  <si>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</si>
  <si>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</si>
  <si>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</si>
  <si>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</si>
  <si>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</si>
  <si>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</si>
  <si>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</si>
  <si>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</si>
  <si>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</si>
  <si>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</si>
  <si>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</si>
  <si>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</si>
  <si>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</si>
  <si>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</si>
  <si>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</si>
  <si>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</si>
  <si>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</si>
  <si>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</si>
  <si>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</si>
  <si>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</si>
  <si>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</si>
  <si>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</si>
  <si>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</si>
  <si>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</si>
  <si>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</si>
  <si>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</si>
  <si>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</si>
  <si>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</si>
  <si>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</si>
  <si>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</si>
  <si>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</si>
  <si>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</si>
  <si>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</si>
  <si>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</si>
  <si>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</si>
  <si>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</si>
  <si>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</si>
  <si>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</si>
  <si>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</si>
  <si>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</si>
  <si>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</si>
  <si>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</si>
  <si>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</si>
  <si>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</si>
  <si>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</si>
  <si>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</si>
  <si>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</si>
  <si>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</si>
  <si>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</si>
  <si>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</si>
  <si>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</si>
  <si>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</si>
  <si>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</si>
  <si>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</si>
  <si>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</si>
  <si>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</si>
  <si>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</si>
  <si>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</si>
  <si>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</si>
  <si>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</si>
  <si>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</si>
  <si>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</si>
  <si>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</si>
  <si>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</si>
  <si>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</si>
  <si>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</si>
  <si>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</si>
  <si>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</si>
  <si>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</si>
  <si>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</si>
  <si>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</si>
  <si>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</si>
  <si>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</si>
  <si>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</si>
  <si>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</si>
  <si>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</si>
  <si>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</si>
  <si>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</si>
  <si>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</si>
  <si>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</si>
  <si>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</si>
  <si>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</si>
  <si>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</si>
  <si>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</si>
  <si>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</si>
  <si>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</si>
  <si>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</si>
  <si>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</si>
  <si>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</si>
  <si>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</si>
  <si>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</si>
  <si>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</si>
  <si>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</si>
  <si>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</si>
  <si>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</si>
  <si>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</si>
  <si>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</si>
  <si>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</si>
  <si>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</si>
  <si>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</si>
  <si>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</si>
  <si>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</si>
  <si>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</si>
  <si>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</si>
  <si>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</si>
  <si>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</si>
  <si>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</si>
  <si>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</si>
  <si>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</si>
  <si>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</si>
  <si>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</si>
  <si>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</si>
  <si>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</si>
  <si>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</si>
  <si>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</si>
  <si>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</si>
  <si>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</si>
  <si>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</si>
  <si>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</si>
  <si>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</si>
  <si>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</si>
  <si>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</si>
  <si>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</si>
  <si>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</si>
  <si>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</si>
  <si>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</si>
  <si>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</si>
  <si>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</si>
  <si>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</si>
  <si>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</si>
  <si>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</si>
  <si>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</si>
  <si>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</si>
  <si>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</si>
  <si>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</si>
  <si>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</si>
  <si>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</si>
  <si>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</si>
  <si>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</si>
  <si>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</si>
  <si>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</si>
  <si>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</si>
  <si>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</si>
  <si>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</si>
  <si>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</si>
  <si>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</si>
  <si>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</si>
  <si>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</si>
  <si>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</si>
  <si>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</si>
  <si>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</si>
  <si>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</si>
  <si>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</si>
  <si>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</si>
  <si>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</si>
  <si>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</si>
  <si>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</si>
  <si>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</si>
  <si>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</si>
  <si>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</si>
  <si>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</si>
  <si>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</si>
  <si>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</si>
  <si>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</si>
  <si>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</si>
  <si>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</si>
  <si>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</si>
  <si>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</si>
  <si>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</si>
  <si>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</si>
  <si>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</si>
  <si>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</si>
  <si>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</si>
  <si>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</si>
  <si>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</si>
  <si>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</si>
  <si>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</si>
  <si>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</si>
  <si>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</si>
  <si>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</si>
  <si>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</si>
  <si>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</si>
  <si>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</si>
  <si>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</si>
  <si>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</si>
  <si>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</si>
  <si>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</si>
  <si>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</si>
  <si>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</si>
  <si>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</si>
  <si>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</si>
  <si>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</si>
  <si>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</si>
  <si>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</si>
  <si>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</si>
  <si>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</si>
  <si>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</si>
  <si>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</si>
  <si>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</si>
  <si>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</si>
  <si>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</si>
  <si>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</si>
  <si>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</si>
  <si>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</si>
  <si>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</si>
  <si>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</si>
  <si>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</si>
  <si>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</si>
  <si>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</si>
  <si>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</si>
  <si>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</si>
  <si>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</si>
  <si>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</si>
  <si>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</si>
  <si>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</si>
  <si>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</si>
  <si>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</si>
  <si>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</si>
  <si>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</si>
  <si>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</si>
  <si>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</si>
  <si>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</si>
  <si>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</si>
  <si>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</si>
  <si>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</si>
  <si>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</si>
  <si>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</si>
  <si>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</si>
  <si>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</si>
  <si>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</si>
  <si>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</si>
  <si>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</si>
  <si>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</si>
  <si>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</si>
  <si>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</si>
  <si>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</si>
  <si>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</si>
  <si>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</si>
  <si>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</si>
  <si>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</si>
  <si>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</si>
  <si>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</si>
  <si>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</si>
  <si>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</si>
  <si>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</si>
  <si>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</si>
  <si>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</si>
  <si>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</si>
  <si>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</si>
  <si>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</si>
  <si>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</si>
  <si>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</si>
  <si>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</si>
  <si>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</si>
  <si>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</si>
  <si>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</si>
  <si>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</si>
  <si>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</si>
  <si>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</si>
  <si>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</si>
  <si>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</si>
  <si>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</si>
  <si>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</si>
  <si>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</si>
  <si>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</si>
  <si>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</si>
  <si>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</si>
  <si>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</si>
  <si>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</si>
  <si>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</si>
  <si>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</si>
  <si>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</si>
  <si>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</si>
  <si>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</si>
  <si>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</si>
  <si>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</si>
  <si>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</si>
  <si>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</si>
  <si>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</si>
  <si>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</si>
  <si>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</si>
  <si>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</si>
  <si>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</si>
  <si>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</si>
  <si>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</si>
  <si>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</si>
  <si>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</si>
  <si>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</si>
  <si>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</si>
  <si>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</si>
  <si>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</si>
  <si>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</si>
  <si>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</si>
  <si>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</si>
  <si>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</si>
  <si>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</si>
  <si>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</si>
  <si>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</si>
  <si>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</si>
  <si>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</si>
  <si>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</si>
  <si>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</si>
  <si>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</si>
  <si>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</si>
  <si>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</si>
  <si>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</si>
  <si>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</si>
  <si>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</si>
  <si>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</si>
  <si>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</si>
  <si>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</si>
  <si>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</si>
  <si>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</si>
  <si>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</si>
  <si>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</si>
  <si>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</si>
  <si>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</si>
  <si>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</si>
  <si>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</si>
  <si>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</si>
  <si>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</si>
  <si>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</si>
  <si>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</si>
  <si>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</si>
  <si>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</si>
  <si>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</si>
  <si>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</si>
  <si>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</si>
  <si>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</si>
  <si>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</si>
  <si>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</si>
  <si>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</si>
  <si>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</si>
  <si>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</si>
  <si>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</si>
  <si>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</si>
  <si>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</si>
  <si>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</si>
  <si>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</si>
  <si>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</si>
  <si>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</si>
  <si>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</si>
  <si>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</si>
  <si>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</si>
  <si>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</si>
  <si>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</si>
  <si>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</si>
  <si>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</si>
  <si>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</si>
  <si>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</si>
  <si>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</si>
  <si>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</si>
  <si>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</si>
  <si>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</si>
  <si>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</si>
  <si>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</si>
  <si>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</si>
  <si>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</si>
  <si>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</si>
  <si>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</si>
  <si>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</si>
  <si>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</si>
  <si>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</si>
  <si>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</si>
  <si>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</si>
  <si>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</si>
  <si>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</si>
  <si>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</si>
  <si>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</si>
  <si>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</si>
  <si>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</si>
  <si>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</si>
  <si>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</si>
  <si>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</si>
  <si>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</si>
  <si>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</si>
  <si>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</si>
  <si>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</si>
  <si>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</si>
  <si>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</si>
  <si>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</si>
  <si>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</si>
  <si>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</si>
  <si>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</si>
  <si>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</si>
  <si>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</si>
  <si>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</si>
  <si>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</si>
  <si>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</si>
  <si>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</si>
  <si>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</si>
  <si>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</si>
  <si>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</si>
  <si>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</si>
  <si>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</si>
  <si>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</si>
  <si>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</si>
  <si>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</si>
  <si>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</si>
  <si>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</si>
  <si>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</si>
  <si>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</si>
  <si>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</si>
  <si>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</si>
  <si>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</si>
  <si>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</si>
  <si>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</si>
  <si>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</si>
  <si>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</si>
  <si>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</si>
  <si>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</si>
  <si>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</si>
  <si>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</si>
  <si>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</si>
  <si>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</si>
  <si>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</si>
  <si>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</si>
  <si>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</si>
  <si>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</si>
  <si>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</si>
  <si>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</si>
  <si>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</si>
  <si>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</si>
  <si>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</si>
  <si>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</si>
  <si>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</si>
  <si>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</si>
  <si>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</si>
  <si>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</si>
  <si>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</si>
  <si>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</si>
  <si>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</si>
  <si>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</si>
  <si>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</si>
  <si>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</si>
  <si>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</si>
  <si>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</si>
  <si>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</si>
  <si>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</si>
  <si>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</si>
  <si>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</si>
  <si>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</si>
  <si>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</si>
  <si>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</si>
  <si>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</si>
  <si>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</si>
  <si>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</si>
  <si>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</si>
  <si>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</si>
  <si>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</si>
  <si>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</si>
  <si>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</si>
  <si>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</si>
  <si>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</si>
  <si>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</si>
  <si>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</si>
  <si>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</si>
  <si>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</si>
  <si>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</si>
  <si>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</si>
  <si>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</si>
  <si>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</si>
  <si>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</si>
  <si>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</si>
  <si>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</si>
  <si>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</si>
  <si>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</si>
  <si>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</si>
  <si>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</si>
  <si>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</si>
  <si>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</si>
  <si>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</si>
  <si>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</si>
  <si>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</si>
  <si>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</si>
  <si>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</si>
  <si>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</si>
  <si>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</si>
  <si>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</si>
  <si>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</si>
  <si>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</si>
  <si>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</si>
  <si>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</si>
  <si>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</si>
  <si>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</si>
  <si>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</si>
  <si>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</si>
  <si>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</si>
  <si>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</si>
  <si>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</si>
  <si>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</si>
  <si>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</si>
  <si>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</si>
  <si>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</si>
  <si>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</si>
  <si>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</si>
  <si>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</si>
  <si>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</si>
  <si>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</si>
  <si>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</si>
  <si>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</si>
  <si>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</si>
  <si>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</si>
  <si>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</si>
  <si>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</si>
  <si>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</si>
  <si>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</si>
  <si>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</si>
  <si>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</si>
  <si>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</si>
  <si>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</si>
  <si>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</si>
  <si>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</si>
  <si>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</si>
  <si>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</si>
  <si>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</si>
  <si>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</si>
  <si>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</si>
  <si>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</si>
  <si>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</si>
  <si>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</si>
  <si>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</si>
  <si>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</si>
  <si>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</si>
  <si>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</si>
  <si>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</si>
  <si>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</si>
  <si>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</si>
  <si>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</si>
  <si>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</si>
  <si>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</si>
  <si>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</si>
  <si>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</si>
  <si>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</si>
  <si>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</si>
  <si>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</si>
  <si>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</si>
  <si>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</si>
  <si>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</si>
  <si>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</si>
  <si>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</si>
  <si>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</si>
  <si>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</si>
  <si>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</si>
  <si>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</si>
  <si>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</si>
  <si>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</si>
  <si>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</si>
  <si>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</si>
  <si>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</si>
  <si>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</si>
  <si>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</si>
  <si>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</si>
  <si>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</si>
  <si>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</si>
  <si>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</si>
  <si>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</si>
  <si>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</si>
  <si>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</si>
  <si>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</si>
  <si>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</si>
  <si>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</si>
  <si>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</si>
  <si>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</si>
  <si>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</si>
  <si>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</si>
  <si>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</si>
  <si>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</si>
  <si>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</si>
  <si>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</si>
  <si>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</si>
  <si>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</si>
  <si>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</si>
  <si>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</si>
  <si>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</si>
  <si>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</si>
  <si>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</si>
  <si>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</si>
  <si>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</si>
  <si>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</si>
  <si>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</si>
  <si>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</si>
  <si>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</si>
  <si>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</si>
  <si>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</si>
  <si>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</si>
  <si>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</si>
  <si>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</si>
  <si>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</si>
  <si>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</si>
  <si>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</si>
  <si>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</si>
  <si>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</si>
  <si>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</si>
  <si>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</si>
  <si>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</si>
  <si>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</si>
  <si>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</si>
  <si>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</si>
  <si>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</si>
  <si>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</si>
  <si>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</si>
  <si>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</si>
  <si>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</si>
  <si>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</si>
  <si>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</si>
  <si>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</si>
  <si>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</si>
  <si>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</si>
  <si>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</si>
  <si>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</si>
  <si>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</si>
  <si>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</si>
  <si>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</si>
  <si>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</si>
  <si>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</si>
  <si>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</si>
  <si>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</si>
  <si>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</si>
  <si>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</si>
  <si>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</si>
  <si>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</si>
  <si>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</si>
  <si>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</si>
  <si>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</si>
  <si>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</si>
  <si>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</si>
  <si>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</si>
  <si>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</si>
  <si>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</si>
  <si>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</si>
  <si>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</si>
  <si>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</si>
  <si>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</si>
  <si>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</si>
  <si>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</si>
  <si>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</si>
  <si>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</si>
  <si>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</si>
  <si>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</si>
  <si>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</si>
  <si>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</si>
  <si>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</si>
  <si>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</si>
  <si>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</si>
  <si>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</si>
  <si>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</si>
  <si>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</si>
  <si>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</si>
  <si>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</si>
  <si>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</si>
  <si>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</si>
  <si>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</si>
  <si>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</si>
  <si>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</si>
  <si>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</si>
  <si>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</si>
  <si>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</si>
  <si>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</si>
  <si>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</si>
  <si>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</si>
  <si>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</si>
  <si>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</si>
  <si>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</si>
  <si>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</si>
  <si>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</si>
  <si>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</si>
  <si>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</si>
  <si>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</si>
  <si>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</si>
  <si>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</si>
  <si>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</si>
  <si>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</si>
  <si>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</si>
  <si>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</si>
  <si>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</si>
  <si>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</si>
  <si>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</si>
  <si>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</si>
  <si>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</si>
  <si>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</si>
  <si>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</si>
  <si>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</si>
  <si>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</si>
  <si>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</si>
  <si>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</si>
  <si>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</si>
  <si>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</si>
  <si>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</si>
  <si>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</si>
  <si>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</si>
  <si>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</si>
  <si>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</si>
  <si>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</si>
  <si>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</si>
  <si>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</si>
  <si>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</si>
  <si>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</si>
  <si>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</si>
  <si>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</si>
  <si>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</si>
  <si>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</si>
  <si>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</si>
  <si>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</si>
  <si>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</si>
  <si>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</si>
  <si>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</si>
  <si>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</si>
  <si>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</si>
  <si>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</si>
  <si>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</si>
  <si>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</si>
  <si>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</si>
  <si>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</si>
  <si>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</si>
  <si>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</si>
  <si>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</si>
  <si>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</si>
  <si>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</si>
  <si>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</si>
  <si>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</si>
  <si>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</si>
  <si>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</si>
  <si>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</si>
  <si>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</si>
  <si>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</si>
  <si>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</si>
  <si>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</si>
  <si>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</si>
  <si>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</si>
  <si>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</si>
  <si>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</si>
  <si>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</si>
  <si>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</si>
  <si>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</si>
  <si>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</si>
  <si>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</si>
  <si>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</si>
  <si>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</si>
  <si>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</si>
  <si>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</si>
  <si>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</si>
  <si>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</si>
  <si>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</si>
  <si>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</si>
  <si>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</si>
  <si>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</si>
  <si>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</si>
  <si>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</si>
  <si>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</si>
  <si>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</si>
  <si>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</si>
  <si>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</si>
  <si>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</si>
  <si>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</si>
  <si>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</si>
  <si>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</si>
  <si>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</si>
  <si>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</si>
  <si>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</si>
  <si>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</si>
  <si>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</si>
  <si>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</si>
  <si>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</si>
  <si>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</si>
  <si>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</si>
  <si>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</si>
  <si>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</si>
  <si>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</si>
  <si>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</si>
  <si>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</si>
  <si>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</si>
  <si>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</si>
  <si>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</si>
  <si>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</si>
  <si>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</si>
  <si>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</si>
  <si>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</si>
  <si>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</si>
  <si>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</si>
  <si>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</si>
  <si>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</si>
  <si>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</si>
  <si>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</si>
  <si>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</si>
  <si>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</si>
  <si>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</si>
  <si>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</si>
  <si>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</si>
  <si>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</si>
  <si>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</si>
  <si>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</si>
  <si>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</si>
  <si>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</si>
  <si>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</si>
  <si>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</si>
  <si>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</si>
  <si>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</si>
  <si>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</si>
  <si>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</si>
  <si>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</si>
  <si>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</si>
  <si>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</si>
  <si>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</si>
  <si>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</si>
  <si>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</si>
  <si>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</si>
  <si>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</si>
  <si>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</si>
  <si>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</si>
  <si>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</si>
  <si>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</si>
  <si>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</si>
  <si>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</si>
  <si>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</si>
  <si>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</si>
  <si>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</si>
  <si>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</si>
  <si>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</si>
  <si>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</si>
  <si>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</si>
  <si>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</si>
  <si>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</si>
  <si>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</si>
  <si>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</si>
  <si>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</si>
  <si>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</si>
  <si>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</si>
  <si>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</si>
  <si>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</si>
  <si>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</si>
  <si>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</si>
  <si>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</si>
  <si>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</si>
  <si>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</si>
  <si>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</si>
  <si>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</si>
  <si>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</si>
  <si>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</si>
  <si>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</si>
  <si>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</si>
  <si>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</si>
  <si>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</si>
  <si>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</si>
  <si>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</si>
  <si>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</si>
  <si>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</si>
  <si>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</si>
  <si>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</si>
  <si>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</si>
  <si>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</si>
  <si>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</si>
  <si>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</si>
  <si>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</si>
  <si>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</si>
  <si>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</si>
  <si>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</si>
  <si>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</si>
  <si>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</si>
  <si>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</si>
  <si>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</si>
  <si>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</si>
  <si>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</si>
  <si>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</si>
  <si>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</si>
  <si>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</si>
  <si>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</si>
  <si>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</si>
  <si>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</si>
  <si>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</si>
  <si>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</si>
  <si>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</si>
  <si>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</si>
  <si>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</si>
  <si>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</si>
  <si>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</si>
  <si>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</si>
  <si>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</si>
  <si>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</si>
  <si>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</si>
  <si>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</si>
  <si>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</si>
  <si>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</si>
  <si>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</si>
  <si>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</si>
  <si>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</si>
  <si>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</si>
  <si>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</si>
  <si>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</si>
  <si>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</si>
  <si>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</si>
  <si>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</si>
  <si>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</si>
  <si>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</si>
  <si>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</si>
  <si>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</si>
  <si>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</si>
  <si>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</si>
  <si>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</si>
  <si>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</si>
  <si>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</si>
  <si>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</si>
  <si>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</si>
  <si>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</si>
  <si>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</si>
  <si>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</si>
  <si>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</si>
  <si>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</si>
  <si>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</si>
  <si>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</si>
  <si>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</si>
  <si>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</si>
  <si>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</si>
  <si>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</si>
  <si>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</si>
  <si>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</si>
  <si>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</si>
  <si>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</si>
  <si>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</si>
  <si>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</si>
  <si>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</si>
  <si>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</si>
  <si>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</si>
  <si>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</si>
  <si>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</si>
  <si>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</si>
  <si>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</si>
  <si>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</si>
  <si>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</si>
  <si>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</si>
  <si>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</si>
  <si>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</si>
  <si>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</si>
  <si>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</si>
  <si>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</si>
  <si>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</si>
  <si>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</si>
  <si>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</si>
  <si>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</si>
  <si>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</si>
  <si>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</si>
  <si>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</si>
  <si>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</si>
  <si>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</si>
  <si>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</si>
  <si>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</si>
  <si>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</si>
  <si>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</si>
  <si>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</si>
  <si>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</si>
  <si>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</si>
  <si>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</si>
  <si>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</si>
  <si>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</si>
  <si>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</si>
  <si>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</si>
  <si>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</si>
  <si>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</si>
  <si>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</si>
  <si>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</si>
  <si>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</si>
  <si>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</si>
  <si>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</si>
  <si>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</si>
  <si>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</si>
  <si>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</si>
  <si>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</si>
  <si>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</si>
  <si>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</si>
  <si>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</si>
  <si>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</si>
  <si>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</si>
  <si>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</si>
  <si>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</si>
  <si>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</si>
  <si>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</si>
  <si>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</si>
  <si>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</si>
  <si>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</si>
  <si>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</si>
  <si>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</si>
  <si>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</si>
  <si>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</si>
  <si>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</si>
  <si>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</si>
  <si>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</si>
  <si>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</si>
  <si>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</si>
  <si>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</si>
  <si>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</si>
  <si>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</si>
  <si>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</si>
  <si>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</si>
  <si>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</si>
  <si>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</si>
  <si>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</si>
  <si>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</si>
  <si>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</si>
  <si>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</si>
  <si>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</si>
  <si>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</si>
  <si>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</si>
  <si>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</si>
  <si>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</si>
  <si>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</si>
  <si>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</si>
  <si>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</si>
  <si>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</si>
  <si>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</si>
  <si>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</si>
  <si>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</si>
  <si>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</si>
  <si>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</si>
  <si>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</si>
  <si>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</si>
  <si>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</si>
  <si>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</si>
  <si>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</si>
  <si>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</si>
  <si>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</si>
  <si>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</si>
  <si>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</si>
  <si>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</si>
  <si>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</si>
  <si>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</si>
  <si>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</si>
  <si>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</si>
  <si>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</si>
  <si>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</si>
  <si>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</si>
  <si>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</si>
  <si>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</si>
  <si>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</si>
  <si>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</si>
  <si>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</si>
  <si>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</si>
  <si>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</si>
  <si>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</si>
  <si>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</si>
  <si>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</si>
  <si>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</si>
  <si>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</si>
  <si>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</si>
  <si>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</si>
  <si>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</si>
  <si>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</si>
  <si>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</si>
  <si>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</si>
  <si>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</si>
  <si>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</si>
  <si>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</si>
  <si>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</si>
  <si>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</si>
  <si>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</si>
  <si>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</si>
  <si>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</si>
  <si>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</si>
  <si>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</si>
  <si>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</si>
  <si>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</si>
  <si>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</si>
  <si>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</si>
  <si>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</si>
  <si>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</si>
  <si>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</si>
  <si>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</si>
  <si>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</si>
  <si>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</si>
  <si>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</si>
  <si>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</si>
  <si>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</si>
  <si>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</si>
  <si>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</si>
  <si>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</si>
  <si>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</si>
  <si>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</si>
  <si>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</si>
  <si>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</si>
  <si>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</si>
  <si>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</si>
  <si>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</si>
  <si>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</si>
  <si>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</si>
  <si>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</si>
  <si>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</si>
  <si>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</si>
  <si>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</si>
  <si>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</si>
  <si>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</si>
  <si>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</si>
  <si>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</si>
  <si>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</si>
  <si>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</si>
  <si>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</si>
  <si>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</si>
  <si>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</si>
  <si>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</si>
  <si>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</si>
  <si>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</si>
  <si>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</si>
  <si>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</si>
  <si>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</si>
  <si>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</si>
  <si>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</si>
  <si>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</si>
  <si>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</si>
  <si>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</si>
  <si>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</si>
  <si>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</si>
  <si>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</si>
  <si>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</si>
  <si>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</si>
  <si>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</si>
  <si>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</si>
  <si>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</si>
  <si>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</si>
  <si>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</si>
  <si>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</si>
  <si>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</si>
  <si>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</si>
  <si>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</si>
  <si>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</si>
  <si>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</si>
  <si>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</si>
  <si>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</si>
  <si>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</si>
  <si>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</si>
  <si>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</si>
  <si>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</si>
  <si>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</si>
  <si>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</si>
  <si>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</si>
  <si>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</si>
  <si>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</si>
  <si>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</si>
  <si>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</si>
  <si>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</si>
  <si>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</si>
  <si>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</si>
  <si>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</si>
  <si>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</si>
  <si>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</si>
  <si>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</si>
  <si>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</si>
  <si>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</si>
  <si>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</si>
  <si>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</si>
  <si>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</si>
  <si>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</si>
  <si>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</si>
  <si>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</si>
  <si>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</si>
  <si>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</si>
  <si>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</si>
  <si>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</si>
  <si>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</si>
  <si>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</si>
  <si>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</si>
  <si>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</si>
  <si>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</si>
  <si>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</si>
  <si>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</si>
  <si>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</si>
  <si>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</si>
  <si>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</si>
  <si>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</si>
  <si>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</si>
  <si>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</si>
  <si>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</si>
  <si>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</si>
  <si>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</si>
  <si>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</si>
  <si>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</si>
  <si>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</si>
  <si>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</si>
  <si>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</si>
  <si>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</si>
  <si>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</si>
  <si>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</si>
  <si>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</si>
  <si>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</si>
  <si>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</si>
  <si>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</si>
  <si>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</si>
  <si>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</si>
  <si>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</si>
  <si>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</si>
  <si>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</si>
  <si>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</si>
  <si>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</si>
  <si>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</si>
  <si>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</si>
  <si>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</si>
  <si>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</si>
  <si>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</si>
  <si>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</si>
  <si>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</si>
  <si>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</si>
  <si>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</si>
  <si>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</si>
  <si>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</si>
  <si>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</si>
  <si>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</si>
  <si>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</si>
  <si>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</si>
  <si>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</si>
  <si>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</si>
  <si>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</si>
  <si>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</si>
  <si>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</si>
  <si>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</si>
  <si>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</si>
  <si>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</si>
  <si>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</si>
  <si>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</si>
  <si>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</si>
  <si>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</si>
  <si>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</si>
  <si>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</si>
  <si>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</si>
  <si>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</si>
  <si>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</si>
  <si>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</si>
  <si>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</si>
  <si>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</si>
  <si>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</si>
  <si>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</si>
  <si>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</si>
  <si>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</si>
  <si>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</si>
  <si>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</si>
  <si>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</si>
  <si>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</si>
  <si>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</si>
  <si>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</si>
  <si>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</si>
  <si>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</si>
  <si>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</si>
  <si>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</si>
  <si>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</si>
  <si>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</si>
  <si>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</si>
  <si>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</si>
  <si>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</si>
  <si>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</si>
  <si>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</si>
  <si>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</si>
  <si>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</si>
  <si>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</si>
  <si>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</si>
  <si>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</si>
  <si>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</si>
  <si>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</si>
  <si>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</si>
  <si>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</si>
  <si>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</si>
  <si>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</si>
  <si>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</si>
  <si>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</si>
  <si>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</si>
  <si>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</si>
  <si>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</si>
  <si>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</si>
  <si>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</si>
  <si>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</si>
  <si>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</si>
  <si>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</si>
  <si>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</si>
  <si>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</si>
  <si>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</si>
  <si>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</si>
  <si>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</si>
  <si>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</si>
  <si>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</si>
  <si>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</si>
  <si>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</si>
  <si>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</si>
  <si>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</si>
  <si>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</si>
  <si>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</si>
  <si>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</si>
  <si>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</si>
  <si>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</si>
  <si>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</si>
  <si>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</si>
  <si>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</si>
  <si>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</si>
  <si>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</si>
  <si>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</si>
  <si>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</si>
  <si>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</si>
  <si>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</si>
  <si>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</si>
  <si>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</si>
  <si>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</si>
  <si>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</si>
  <si>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</si>
  <si>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</si>
  <si>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</si>
  <si>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</si>
  <si>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</si>
  <si>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</si>
  <si>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</si>
  <si>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</si>
  <si>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</si>
  <si>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</si>
  <si>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</si>
  <si>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</si>
  <si>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</si>
  <si>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</si>
  <si>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</si>
  <si>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</si>
  <si>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</si>
  <si>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</si>
  <si>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</si>
  <si>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</si>
  <si>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</si>
  <si>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</si>
  <si>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</si>
  <si>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</si>
  <si>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</si>
  <si>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</si>
  <si>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</si>
  <si>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</si>
  <si>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</si>
  <si>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</si>
  <si>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</si>
  <si>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</si>
  <si>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</si>
  <si>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</si>
  <si>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</si>
  <si>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</si>
  <si>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</si>
  <si>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</si>
  <si>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</si>
  <si>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</si>
  <si>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</si>
  <si>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</si>
  <si>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</si>
  <si>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</si>
  <si>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</si>
  <si>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</si>
  <si>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</si>
  <si>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</si>
  <si>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</si>
  <si>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</si>
  <si>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</si>
  <si>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</si>
  <si>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</si>
  <si>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</si>
  <si>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</si>
  <si>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</si>
  <si>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</si>
  <si>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</si>
  <si>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</si>
  <si>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</si>
  <si>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</si>
  <si>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</si>
  <si>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</si>
  <si>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</si>
  <si>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</si>
  <si>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</si>
  <si>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</si>
  <si>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</si>
  <si>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</si>
  <si>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</si>
  <si>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</si>
  <si>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</si>
  <si>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</si>
  <si>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</si>
  <si>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</si>
  <si>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</si>
  <si>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</si>
  <si>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</si>
  <si>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</si>
  <si>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</si>
  <si>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</si>
  <si>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</si>
  <si>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</si>
  <si>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</si>
  <si>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</si>
  <si>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</si>
  <si>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</si>
  <si>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</si>
  <si>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</si>
  <si>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</si>
  <si>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</si>
  <si>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</si>
  <si>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</si>
  <si>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</si>
  <si>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</si>
  <si>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</si>
  <si>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</si>
  <si>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</si>
  <si>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</si>
  <si>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</si>
  <si>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</si>
  <si>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</si>
  <si>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</si>
  <si>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</si>
  <si>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</si>
  <si>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</si>
  <si>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</si>
  <si>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</si>
  <si>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</si>
  <si>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</si>
  <si>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</si>
  <si>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</si>
  <si>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</si>
  <si>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</si>
  <si>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</si>
  <si>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</si>
  <si>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</si>
  <si>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</si>
  <si>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</si>
  <si>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</si>
  <si>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</si>
  <si>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</si>
  <si>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</si>
  <si>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</si>
  <si>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</si>
  <si>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</si>
  <si>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</si>
  <si>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</si>
  <si>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</si>
  <si>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</si>
  <si>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</si>
  <si>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</si>
  <si>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</si>
  <si>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</si>
  <si>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</si>
  <si>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</si>
  <si>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</si>
  <si>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</si>
  <si>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</si>
  <si>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</si>
  <si>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</si>
  <si>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</si>
  <si>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</si>
  <si>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</si>
  <si>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</si>
  <si>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</si>
  <si>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</si>
  <si>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</si>
  <si>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</si>
  <si>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</si>
  <si>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</si>
  <si>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</si>
  <si>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</si>
  <si>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</si>
  <si>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</si>
  <si>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</si>
  <si>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</si>
  <si>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</si>
  <si>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</si>
  <si>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</si>
  <si>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</si>
  <si>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</si>
  <si>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</si>
  <si>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</si>
  <si>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</si>
  <si>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</si>
  <si>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</si>
  <si>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</si>
  <si>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</si>
  <si>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</si>
  <si>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</si>
  <si>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</si>
  <si>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</si>
  <si>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</si>
  <si>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</si>
  <si>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</si>
  <si>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</si>
  <si>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</si>
  <si>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</si>
  <si>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</si>
  <si>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</si>
  <si>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</si>
  <si>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</si>
  <si>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</si>
  <si>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</si>
  <si>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</si>
  <si>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</si>
  <si>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</si>
  <si>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</si>
  <si>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</si>
  <si>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</si>
  <si>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</si>
  <si>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</si>
  <si>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</si>
  <si>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</si>
  <si>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</si>
  <si>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</si>
  <si>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</si>
  <si>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</si>
  <si>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</si>
  <si>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</si>
  <si>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</si>
  <si>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</si>
  <si>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</si>
  <si>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</si>
  <si>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</si>
  <si>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</si>
  <si>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</si>
  <si>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</si>
  <si>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</si>
  <si>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</si>
  <si>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</si>
  <si>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</si>
  <si>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</si>
  <si>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</si>
  <si>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</si>
  <si>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</si>
  <si>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</si>
  <si>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</si>
  <si>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</si>
  <si>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</si>
  <si>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</si>
  <si>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</si>
  <si>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</si>
  <si>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</si>
  <si>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</si>
  <si>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</si>
  <si>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</si>
  <si>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</si>
  <si>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</si>
  <si>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</si>
  <si>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</si>
  <si>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</si>
  <si>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</si>
  <si>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</si>
  <si>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</si>
  <si>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</si>
  <si>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</si>
  <si>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</si>
  <si>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</si>
  <si>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</si>
  <si>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</si>
  <si>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</si>
  <si>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</si>
  <si>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</si>
  <si>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</si>
  <si>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</si>
  <si>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</si>
  <si>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</si>
  <si>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</si>
  <si>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</si>
  <si>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</si>
  <si>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</si>
  <si>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</si>
  <si>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</si>
  <si>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</si>
  <si>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</si>
  <si>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</si>
  <si>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</si>
  <si>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</si>
  <si>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</si>
  <si>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</si>
  <si>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</si>
  <si>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</si>
  <si>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</si>
  <si>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</si>
  <si>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</si>
  <si>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</si>
  <si>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</si>
  <si>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</si>
  <si>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</si>
  <si>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</si>
  <si>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</si>
  <si>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</si>
  <si>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</si>
  <si>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</si>
  <si>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</si>
  <si>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</si>
  <si>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</si>
  <si>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</si>
  <si>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</si>
  <si>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</si>
  <si>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</si>
  <si>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</si>
  <si>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</si>
  <si>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</si>
  <si>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</si>
  <si>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</si>
  <si>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</si>
  <si>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</si>
  <si>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</si>
  <si>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</si>
  <si>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</si>
  <si>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</si>
  <si>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</si>
  <si>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</si>
  <si>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</si>
  <si>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</si>
  <si>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</si>
  <si>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</si>
  <si>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</si>
  <si>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</si>
  <si>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</si>
  <si>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</si>
  <si>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</si>
  <si>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</si>
  <si>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</si>
  <si>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</si>
  <si>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</si>
  <si>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</si>
  <si>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</si>
  <si>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</si>
  <si>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</si>
  <si>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</si>
  <si>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</si>
  <si>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</si>
  <si>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</si>
  <si>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</si>
  <si>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</si>
  <si>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</si>
  <si>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</si>
  <si>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</si>
  <si>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</si>
  <si>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</si>
  <si>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</si>
  <si>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</si>
  <si>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</si>
  <si>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</si>
  <si>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</si>
  <si>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</si>
  <si>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</si>
  <si>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</si>
  <si>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</si>
  <si>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</si>
  <si>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</si>
  <si>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</si>
  <si>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</si>
  <si>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</si>
  <si>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</si>
  <si>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</si>
  <si>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</si>
  <si>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</si>
  <si>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</si>
  <si>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</si>
  <si>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</si>
  <si>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</si>
  <si>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</si>
  <si>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</si>
  <si>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</si>
  <si>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</si>
  <si>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</si>
  <si>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</si>
  <si>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</si>
  <si>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</si>
  <si>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</si>
  <si>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</si>
  <si>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</si>
  <si>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</si>
  <si>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</si>
  <si>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</si>
  <si>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</si>
  <si>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</si>
  <si>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</si>
  <si>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</si>
  <si>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</si>
  <si>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</si>
  <si>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</si>
  <si>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</si>
  <si>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</si>
  <si>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</si>
  <si>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</si>
  <si>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</si>
  <si>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</si>
  <si>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</si>
  <si>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</si>
  <si>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</si>
  <si>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</si>
  <si>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</si>
  <si>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</si>
  <si>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</si>
  <si>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</si>
  <si>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</si>
  <si>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</si>
  <si>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</si>
  <si>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</si>
  <si>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</si>
  <si>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</si>
  <si>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</si>
  <si>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</si>
  <si>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</si>
  <si>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</si>
  <si>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</si>
  <si>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</si>
  <si>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</si>
  <si>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</si>
  <si>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</si>
  <si>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</si>
  <si>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</si>
  <si>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</si>
  <si>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</si>
  <si>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</si>
  <si>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</si>
  <si>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</si>
  <si>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</si>
  <si>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</si>
  <si>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</si>
  <si>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</si>
  <si>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</si>
  <si>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</si>
  <si>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</si>
  <si>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</si>
  <si>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</si>
  <si>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</si>
  <si>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</si>
  <si>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</si>
  <si>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</si>
  <si>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</si>
  <si>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</si>
  <si>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</si>
  <si>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</si>
  <si>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</si>
  <si>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</si>
  <si>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</si>
  <si>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</si>
  <si>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</si>
  <si>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</si>
  <si>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</si>
  <si>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</si>
  <si>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</si>
  <si>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</si>
  <si>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</si>
  <si>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</si>
  <si>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</si>
  <si>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</si>
  <si>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</si>
  <si>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</si>
  <si>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</si>
  <si>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</si>
  <si>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</si>
  <si>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</si>
  <si>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</si>
  <si>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</si>
  <si>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</si>
  <si>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</si>
  <si>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</si>
  <si>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</si>
  <si>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</si>
  <si>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</si>
  <si>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</si>
  <si>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</si>
  <si>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</si>
  <si>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</si>
  <si>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</si>
  <si>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</si>
  <si>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</si>
  <si>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</si>
  <si>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</si>
  <si>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</si>
  <si>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</si>
  <si>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</si>
  <si>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</si>
  <si>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</si>
  <si>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</si>
  <si>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</si>
  <si>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</si>
  <si>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</si>
  <si>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</si>
  <si>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</si>
  <si>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</si>
  <si>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</si>
  <si>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</si>
  <si>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</si>
  <si>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</si>
  <si>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</si>
  <si>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</si>
  <si>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</si>
  <si>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</si>
  <si>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</si>
  <si>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</si>
  <si>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</si>
  <si>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</si>
  <si>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</si>
  <si>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</si>
  <si>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</si>
  <si>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</si>
  <si>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</si>
  <si>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</si>
  <si>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</si>
  <si>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</si>
  <si>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</si>
  <si>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</si>
  <si>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</si>
  <si>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</si>
  <si>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</si>
  <si>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</si>
  <si>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</si>
  <si>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</si>
  <si>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</si>
  <si>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</si>
  <si>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</si>
  <si>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</si>
  <si>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</si>
  <si>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</si>
  <si>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</si>
  <si>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</si>
  <si>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</si>
  <si>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</si>
  <si>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</si>
  <si>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</si>
  <si>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</si>
  <si>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</si>
  <si>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</si>
  <si>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</si>
  <si>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</si>
  <si>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</si>
  <si>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</si>
  <si>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</si>
  <si>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</si>
  <si>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</si>
  <si>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</si>
  <si>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</si>
  <si>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</si>
  <si>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</si>
  <si>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</si>
  <si>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</si>
  <si>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</si>
  <si>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</si>
  <si>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</si>
  <si>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</si>
  <si>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</si>
  <si>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</si>
  <si>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</si>
  <si>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</si>
  <si>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</si>
  <si>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</si>
  <si>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</si>
  <si>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</si>
  <si>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</si>
  <si>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</si>
  <si>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</si>
  <si>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</si>
  <si>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</si>
  <si>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</si>
  <si>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</si>
  <si>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</si>
  <si>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</si>
  <si>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</si>
  <si>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</si>
  <si>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</si>
  <si>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</si>
  <si>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</si>
  <si>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</si>
  <si>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</si>
  <si>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</si>
  <si>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</si>
  <si>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</si>
  <si>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</si>
  <si>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</si>
  <si>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</si>
  <si>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</si>
  <si>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</si>
  <si>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</si>
  <si>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</si>
  <si>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</si>
  <si>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</si>
  <si>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</si>
  <si>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</si>
  <si>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</si>
  <si>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</si>
  <si>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</si>
  <si>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</si>
  <si>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</si>
  <si>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</si>
  <si>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</si>
  <si>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</si>
  <si>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</si>
  <si>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</si>
  <si>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</si>
  <si>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</si>
  <si>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</si>
  <si>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</si>
  <si>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</si>
  <si>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</si>
  <si>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</si>
  <si>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</si>
  <si>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</si>
  <si>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</si>
  <si>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</si>
  <si>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</si>
  <si>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</si>
  <si>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</si>
  <si>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</si>
  <si>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</si>
  <si>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</si>
  <si>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</si>
  <si>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</si>
  <si>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</si>
  <si>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</si>
  <si>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</si>
  <si>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</si>
  <si>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</si>
  <si>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</si>
  <si>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</si>
  <si>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</si>
  <si>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</si>
  <si>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</si>
  <si>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</si>
  <si>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</si>
  <si>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</si>
  <si>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</si>
  <si>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</si>
  <si>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</si>
  <si>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</si>
  <si>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</si>
  <si>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</si>
  <si>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</si>
  <si>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</si>
  <si>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</si>
  <si>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</si>
  <si>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</si>
  <si>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</si>
  <si>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</si>
  <si>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</si>
  <si>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</si>
  <si>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</si>
  <si>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</si>
  <si>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</si>
  <si>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</si>
  <si>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</si>
  <si>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</si>
  <si>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</si>
  <si>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</si>
  <si>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</si>
  <si>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</si>
  <si>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</si>
  <si>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</si>
  <si>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</si>
  <si>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</si>
  <si>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</si>
  <si>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</si>
  <si>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</si>
  <si>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</si>
  <si>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</si>
  <si>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</si>
  <si>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</si>
  <si>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</si>
  <si>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</si>
  <si>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</si>
  <si>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</si>
  <si>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</si>
  <si>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</si>
  <si>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</si>
  <si>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</si>
  <si>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</si>
  <si>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</si>
  <si>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</si>
  <si>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</si>
  <si>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</si>
  <si>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</si>
  <si>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</si>
  <si>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</si>
  <si>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</si>
  <si>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</si>
  <si>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</si>
  <si>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</si>
  <si>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</si>
  <si>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</si>
  <si>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</si>
  <si>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</si>
  <si>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</si>
  <si>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</si>
  <si>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</si>
  <si>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</si>
  <si>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</si>
  <si>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</si>
  <si>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</si>
  <si>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</si>
  <si>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</si>
  <si>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</si>
  <si>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</si>
  <si>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</si>
  <si>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</si>
  <si>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</si>
  <si>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</si>
  <si>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</si>
  <si>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</si>
  <si>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</si>
  <si>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</si>
  <si>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</si>
  <si>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</si>
  <si>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</si>
  <si>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</si>
  <si>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</si>
  <si>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</si>
  <si>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</si>
  <si>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</si>
  <si>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</si>
  <si>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</si>
  <si>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</si>
  <si>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</si>
  <si>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</si>
  <si>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</si>
  <si>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</si>
  <si>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</si>
  <si>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</si>
  <si>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</si>
  <si>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</si>
  <si>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</si>
  <si>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</si>
  <si>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</si>
  <si>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</si>
  <si>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</si>
  <si>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</si>
  <si>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</si>
  <si>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</si>
  <si>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</si>
  <si>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</si>
  <si>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</si>
  <si>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</si>
  <si>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</si>
  <si>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</si>
  <si>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</si>
  <si>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</si>
  <si>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</si>
  <si>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</si>
  <si>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</si>
  <si>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</si>
  <si>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</si>
  <si>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</si>
  <si>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</si>
  <si>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</si>
  <si>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</si>
  <si>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</si>
  <si>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</si>
  <si>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</si>
  <si>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</si>
  <si>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</si>
  <si>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</si>
  <si>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</si>
  <si>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</si>
  <si>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</si>
  <si>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</si>
  <si>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</si>
  <si>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</si>
  <si>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</si>
  <si>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</si>
  <si>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</si>
  <si>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</si>
  <si>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</si>
  <si>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</si>
  <si>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</si>
  <si>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</si>
  <si>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</si>
  <si>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</si>
  <si>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</si>
  <si>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</si>
  <si>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</si>
  <si>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</si>
  <si>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</si>
  <si>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</si>
  <si>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</si>
  <si>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</si>
  <si>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</si>
  <si>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</si>
  <si>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</si>
  <si>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</si>
  <si>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</si>
  <si>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</si>
  <si>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</si>
  <si>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</si>
  <si>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</si>
  <si>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</si>
  <si>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</si>
  <si>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</si>
  <si>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</si>
  <si>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</si>
  <si>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</si>
  <si>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</si>
  <si>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</si>
  <si>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</si>
  <si>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</si>
  <si>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</si>
  <si>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</si>
  <si>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</si>
  <si>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</si>
  <si>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</si>
  <si>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</si>
  <si>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</si>
  <si>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</si>
  <si>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</si>
  <si>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</si>
  <si>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</si>
  <si>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</si>
  <si>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</si>
  <si>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</si>
  <si>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</si>
  <si>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</si>
  <si>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</si>
  <si>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</si>
  <si>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</si>
  <si>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</si>
  <si>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</si>
  <si>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</si>
  <si>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</si>
  <si>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</si>
  <si>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</si>
  <si>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</si>
  <si>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</si>
  <si>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</si>
  <si>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</si>
  <si>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</si>
  <si>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</si>
  <si>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</si>
  <si>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</si>
  <si>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</si>
  <si>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</si>
  <si>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</si>
  <si>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</si>
  <si>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</si>
  <si>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</si>
  <si>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</si>
  <si>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</si>
  <si>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</si>
  <si>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</si>
  <si>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</si>
  <si>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</si>
  <si>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</si>
  <si>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</si>
  <si>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</si>
  <si>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</si>
  <si>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</si>
  <si>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</si>
  <si>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</si>
  <si>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</si>
  <si>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</si>
  <si>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</si>
  <si>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</si>
  <si>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</si>
  <si>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</si>
  <si>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</si>
  <si>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</si>
  <si>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</si>
  <si>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</si>
  <si>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</si>
  <si>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</si>
  <si>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</si>
  <si>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</si>
  <si>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</si>
  <si>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</si>
  <si>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</si>
  <si>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</si>
  <si>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</si>
  <si>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</si>
  <si>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</si>
  <si>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</si>
  <si>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</si>
  <si>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</si>
  <si>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</si>
  <si>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</si>
  <si>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</si>
  <si>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</si>
  <si>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</si>
  <si>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</si>
  <si>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</si>
  <si>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</si>
  <si>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</si>
  <si>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</si>
  <si>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</si>
  <si>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</si>
  <si>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</si>
  <si>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</si>
  <si>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</si>
  <si>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</si>
  <si>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</si>
  <si>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</si>
  <si>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</si>
  <si>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</si>
  <si>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</si>
  <si>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</si>
  <si>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</si>
  <si>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</si>
  <si>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</si>
  <si>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</si>
  <si>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</si>
  <si>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</si>
  <si>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</si>
  <si>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</si>
  <si>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</si>
  <si>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</si>
  <si>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</si>
  <si>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</si>
  <si>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</si>
  <si>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</si>
  <si>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</si>
  <si>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</si>
  <si>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</si>
  <si>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</si>
  <si>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</si>
  <si>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</si>
  <si>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</si>
  <si>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</si>
  <si>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</si>
  <si>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</si>
  <si>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</si>
  <si>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</si>
  <si>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</si>
  <si>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</si>
  <si>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</si>
  <si>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</si>
  <si>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</si>
  <si>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</si>
  <si>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</si>
  <si>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</si>
  <si>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</si>
  <si>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</si>
  <si>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</si>
  <si>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</si>
  <si>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</si>
  <si>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</si>
  <si>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</si>
  <si>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</si>
  <si>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</si>
  <si>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</si>
  <si>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</si>
  <si>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</si>
  <si>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</si>
  <si>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</si>
  <si>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</si>
  <si>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</si>
  <si>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</si>
  <si>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</si>
  <si>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</si>
  <si>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</si>
  <si>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</si>
  <si>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</si>
  <si>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</si>
  <si>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</si>
  <si>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</si>
  <si>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</si>
  <si>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</si>
  <si>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</si>
  <si>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</si>
  <si>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</si>
  <si>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</si>
  <si>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</si>
  <si>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</si>
  <si>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</si>
  <si>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</si>
  <si>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</si>
  <si>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</si>
  <si>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</si>
  <si>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</si>
  <si>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</si>
  <si>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</si>
  <si>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</si>
  <si>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</si>
  <si>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</si>
  <si>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</si>
  <si>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</si>
  <si>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</si>
  <si>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</si>
  <si>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</si>
  <si>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</si>
  <si>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</si>
  <si>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</si>
  <si>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</si>
  <si>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</si>
  <si>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</si>
  <si>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</si>
  <si>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</si>
  <si>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</si>
  <si>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</si>
  <si>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</si>
  <si>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</si>
  <si>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</si>
  <si>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</si>
  <si>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</si>
  <si>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</si>
  <si>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</si>
  <si>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</si>
  <si>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</si>
  <si>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</si>
  <si>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</si>
  <si>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</si>
  <si>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</si>
  <si>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</si>
  <si>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</si>
  <si>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</si>
  <si>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</si>
  <si>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</si>
  <si>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</si>
  <si>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</si>
  <si>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</si>
  <si>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</si>
  <si>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</si>
  <si>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</si>
  <si>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</si>
  <si>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</si>
  <si>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</si>
  <si>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</si>
  <si>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</si>
  <si>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</si>
  <si>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</si>
  <si>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</si>
  <si>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</si>
  <si>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</si>
  <si>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</si>
  <si>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</si>
  <si>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</si>
  <si>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</si>
  <si>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</si>
  <si>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</si>
  <si>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</si>
  <si>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</si>
  <si>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</si>
  <si>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</si>
  <si>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</si>
  <si>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</si>
  <si>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</si>
  <si>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</si>
  <si>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</si>
  <si>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</si>
  <si>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</si>
  <si>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</si>
  <si>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</si>
  <si>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</si>
  <si>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</si>
  <si>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</si>
  <si>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</si>
  <si>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</si>
  <si>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</si>
  <si>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</si>
  <si>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</si>
  <si>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</si>
  <si>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</si>
  <si>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</si>
  <si>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</si>
  <si>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</si>
  <si>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</si>
  <si>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</si>
  <si>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</si>
  <si>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</si>
  <si>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</si>
  <si>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</si>
  <si>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</si>
  <si>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</si>
  <si>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</si>
  <si>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</si>
  <si>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</si>
  <si>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</si>
  <si>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</si>
  <si>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</si>
  <si>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</si>
  <si>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</si>
  <si>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</si>
  <si>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</si>
  <si>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</si>
  <si>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</si>
  <si>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</si>
  <si>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</si>
  <si>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</si>
  <si>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</si>
  <si>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</si>
  <si>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</si>
  <si>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</si>
  <si>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</si>
  <si>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</si>
  <si>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</si>
  <si>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</si>
  <si>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</si>
  <si>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</si>
  <si>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</si>
  <si>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</si>
  <si>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</si>
  <si>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</si>
  <si>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</si>
  <si>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</si>
  <si>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</si>
  <si>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</si>
  <si>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</si>
  <si>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</si>
  <si>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</si>
  <si>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</si>
  <si>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</si>
  <si>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</si>
  <si>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</si>
  <si>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</si>
  <si>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</si>
  <si>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</si>
  <si>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</si>
  <si>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</si>
  <si>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</si>
  <si>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</si>
  <si>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</si>
  <si>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</si>
  <si>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</si>
  <si>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</si>
  <si>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</si>
  <si>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</si>
  <si>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</si>
  <si>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</si>
  <si>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</si>
  <si>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</si>
  <si>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</si>
  <si>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</si>
  <si>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</si>
  <si>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</si>
  <si>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</si>
  <si>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</si>
  <si>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</si>
  <si>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</si>
  <si>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</si>
  <si>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</si>
  <si>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</si>
  <si>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</si>
  <si>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</si>
  <si>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</si>
  <si>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</si>
  <si>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</si>
  <si>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</si>
  <si>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</si>
  <si>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</si>
  <si>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</si>
  <si>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</si>
  <si>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</si>
  <si>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</si>
  <si>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</si>
  <si>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</si>
  <si>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</si>
  <si>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</si>
  <si>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</si>
  <si>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</si>
  <si>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</si>
  <si>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</si>
  <si>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</si>
  <si>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</si>
  <si>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</si>
  <si>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</si>
  <si>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</si>
  <si>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</si>
  <si>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</si>
  <si>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</si>
  <si>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</si>
  <si>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</si>
  <si>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</si>
  <si>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</si>
  <si>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</si>
  <si>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</si>
  <si>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</si>
  <si>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</si>
  <si>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</si>
  <si>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</si>
  <si>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</si>
  <si>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</si>
  <si>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</si>
  <si>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</si>
  <si>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</si>
  <si>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</si>
  <si>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</si>
  <si>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</si>
  <si>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</si>
  <si>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</si>
  <si>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</si>
  <si>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</si>
  <si>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</si>
  <si>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</si>
  <si>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</si>
  <si>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</si>
  <si>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</si>
  <si>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</si>
  <si>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</si>
  <si>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</si>
  <si>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</si>
  <si>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</si>
  <si>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</si>
  <si>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</si>
  <si>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</si>
  <si>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</si>
  <si>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</si>
  <si>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</si>
  <si>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</si>
  <si>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</si>
  <si>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</si>
  <si>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</si>
  <si>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</si>
  <si>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</si>
  <si>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</si>
  <si>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</si>
  <si>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</si>
  <si>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</si>
  <si>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</si>
  <si>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</si>
  <si>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</si>
  <si>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</si>
  <si>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</si>
  <si>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</si>
  <si>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</si>
  <si>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</si>
  <si>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</si>
  <si>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</si>
  <si>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</si>
  <si>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</si>
  <si>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</si>
  <si>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</si>
  <si>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</si>
  <si>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</si>
  <si>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</si>
  <si>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</si>
  <si>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</si>
  <si>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</si>
  <si>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</si>
  <si>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</si>
  <si>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</si>
  <si>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</si>
  <si>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</si>
  <si>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</si>
  <si>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</si>
  <si>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</si>
  <si>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</si>
  <si>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</si>
  <si>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</si>
  <si>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</si>
  <si>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</si>
  <si>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</si>
  <si>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</si>
  <si>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</si>
  <si>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</si>
  <si>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</si>
  <si>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</si>
  <si>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</si>
  <si>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</si>
  <si>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</si>
  <si>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</si>
  <si>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</si>
  <si>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</si>
  <si>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</si>
  <si>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</si>
  <si>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</si>
  <si>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</si>
  <si>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</si>
  <si>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</si>
  <si>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</si>
  <si>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</si>
  <si>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</si>
  <si>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</si>
  <si>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</si>
  <si>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</si>
  <si>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</si>
  <si>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</si>
  <si>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</si>
  <si>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</si>
  <si>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</si>
  <si>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</si>
  <si>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</si>
  <si>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</si>
  <si>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</si>
  <si>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</si>
  <si>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</si>
  <si>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</si>
  <si>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</si>
  <si>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</si>
  <si>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</si>
  <si>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</si>
  <si>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</si>
  <si>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</si>
  <si>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</si>
  <si>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</si>
  <si>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</si>
  <si>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</si>
  <si>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</si>
  <si>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</si>
  <si>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</si>
  <si>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</si>
  <si>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</si>
  <si>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</si>
  <si>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</si>
  <si>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</si>
  <si>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</si>
  <si>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</si>
  <si>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</si>
  <si>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</si>
  <si>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</si>
  <si>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</si>
  <si>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</si>
  <si>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</si>
  <si>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</si>
  <si>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</si>
  <si>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</si>
  <si>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</si>
  <si>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</si>
  <si>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</si>
  <si>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</si>
  <si>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</si>
  <si>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</si>
  <si>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</si>
  <si>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</si>
  <si>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</si>
  <si>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</si>
  <si>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</si>
  <si>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</si>
  <si>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</si>
  <si>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</si>
  <si>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</si>
  <si>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</si>
  <si>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</si>
  <si>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</si>
  <si>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</si>
  <si>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</si>
  <si>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</si>
  <si>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</si>
  <si>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</si>
  <si>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</si>
  <si>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</si>
  <si>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</si>
  <si>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</si>
  <si>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</si>
  <si>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</si>
  <si>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</si>
  <si>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</si>
  <si>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</si>
  <si>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</si>
  <si>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</si>
  <si>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</si>
  <si>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</si>
  <si>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</si>
  <si>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</si>
  <si>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</si>
  <si>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</si>
  <si>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</si>
  <si>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</si>
  <si>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</si>
  <si>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</si>
  <si>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</si>
  <si>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</si>
  <si>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</si>
  <si>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</si>
  <si>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</si>
  <si>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</si>
  <si>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</si>
  <si>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</si>
  <si>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</si>
  <si>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</si>
  <si>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</si>
  <si>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</si>
  <si>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</si>
  <si>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</si>
  <si>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</si>
  <si>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</si>
  <si>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</si>
  <si>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</si>
  <si>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</si>
  <si>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</si>
  <si>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</si>
  <si>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</si>
  <si>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</si>
  <si>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</si>
  <si>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</si>
  <si>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</si>
  <si>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</si>
  <si>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</si>
  <si>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</si>
  <si>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</si>
  <si>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</si>
  <si>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</si>
  <si>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</si>
  <si>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</si>
  <si>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</si>
  <si>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</si>
  <si>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</si>
  <si>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</si>
  <si>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</si>
  <si>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</si>
  <si>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</si>
  <si>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</si>
  <si>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</si>
  <si>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</si>
  <si>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</si>
  <si>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</si>
  <si>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</si>
  <si>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</si>
  <si>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</si>
  <si>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</si>
  <si>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</si>
  <si>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</si>
  <si>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</si>
  <si>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</si>
  <si>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</si>
  <si>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</si>
  <si>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</si>
  <si>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</si>
  <si>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</si>
  <si>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</si>
  <si>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</si>
  <si>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</si>
  <si>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</si>
  <si>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</si>
  <si>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</si>
  <si>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</si>
  <si>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</si>
  <si>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</si>
  <si>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</si>
  <si>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</si>
  <si>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</si>
  <si>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</si>
  <si>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</si>
  <si>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</si>
  <si>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</si>
  <si>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</si>
  <si>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</si>
  <si>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</si>
  <si>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</si>
  <si>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</si>
  <si>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</si>
  <si>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</si>
  <si>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</si>
  <si>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</si>
  <si>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</si>
  <si>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</si>
  <si>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</si>
  <si>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</si>
  <si>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</si>
  <si>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</si>
  <si>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</si>
  <si>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</si>
  <si>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</si>
  <si>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</si>
  <si>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</si>
  <si>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</si>
  <si>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</si>
  <si>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</si>
  <si>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</si>
  <si>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</si>
  <si>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</si>
  <si>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</si>
  <si>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</si>
  <si>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</si>
  <si>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</si>
  <si>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</si>
  <si>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</si>
  <si>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</si>
  <si>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</si>
  <si>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</si>
  <si>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</si>
  <si>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</si>
  <si>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</si>
  <si>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</si>
  <si>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</si>
  <si>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</si>
  <si>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</si>
  <si>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</si>
  <si>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</si>
  <si>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</si>
  <si>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</si>
  <si>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</si>
  <si>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</si>
  <si>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</si>
  <si>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</si>
  <si>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</si>
  <si>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</si>
  <si>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</si>
  <si>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</si>
  <si>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</si>
  <si>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</si>
  <si>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</si>
  <si>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</si>
  <si>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</si>
  <si>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</si>
  <si>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</si>
  <si>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</si>
  <si>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</si>
  <si>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</si>
  <si>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</si>
  <si>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</si>
  <si>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</si>
  <si>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</si>
  <si>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</si>
  <si>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</si>
  <si>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</si>
  <si>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</si>
  <si>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</si>
  <si>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</si>
  <si>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</si>
  <si>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</si>
  <si>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</si>
  <si>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</si>
  <si>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</si>
  <si>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</si>
  <si>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</si>
  <si>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</si>
  <si>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</si>
  <si>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</si>
  <si>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</si>
  <si>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</si>
  <si>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</si>
  <si>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</si>
  <si>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</si>
  <si>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</si>
  <si>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</si>
  <si>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</si>
  <si>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</si>
  <si>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</si>
  <si>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</si>
  <si>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</si>
  <si>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</si>
  <si>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</si>
  <si>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</si>
  <si>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</si>
  <si>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</si>
  <si>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</si>
  <si>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</si>
  <si>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</si>
  <si>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</si>
  <si>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</si>
  <si>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</si>
  <si>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</si>
  <si>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</si>
  <si>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</si>
  <si>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</si>
  <si>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</si>
  <si>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</si>
  <si>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</si>
  <si>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</si>
  <si>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</si>
  <si>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</si>
  <si>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</si>
  <si>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</si>
  <si>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</si>
  <si>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</si>
  <si>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</si>
  <si>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</si>
  <si>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</si>
  <si>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</si>
  <si>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</si>
  <si>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</si>
  <si>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</si>
  <si>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</si>
  <si>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</si>
  <si>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</si>
  <si>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</si>
  <si>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</si>
  <si>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</si>
  <si>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</si>
  <si>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</si>
  <si>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</si>
  <si>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</si>
  <si>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</si>
  <si>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</si>
  <si>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</si>
  <si>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</si>
  <si>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</si>
  <si>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</si>
  <si>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</si>
  <si>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</si>
  <si>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</si>
  <si>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</si>
  <si>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</si>
  <si>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</si>
  <si>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</si>
  <si>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</si>
  <si>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</si>
  <si>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</si>
  <si>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</si>
  <si>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</si>
  <si>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</si>
  <si>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</si>
  <si>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</si>
  <si>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</si>
  <si>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</si>
  <si>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</si>
  <si>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</si>
  <si>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</si>
  <si>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</si>
  <si>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</si>
  <si>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</si>
  <si>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</si>
  <si>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</si>
  <si>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</si>
  <si>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</si>
  <si>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</si>
  <si>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</si>
  <si>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</si>
  <si>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</si>
  <si>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</si>
  <si>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</si>
  <si>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</si>
  <si>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</si>
  <si>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</si>
  <si>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</si>
  <si>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</si>
  <si>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</si>
  <si>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</si>
  <si>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</si>
  <si>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</si>
  <si>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</si>
  <si>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</si>
  <si>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</si>
  <si>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</si>
  <si>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</si>
  <si>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</si>
  <si>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</si>
  <si>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</si>
  <si>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</si>
  <si>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</si>
  <si>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</si>
  <si>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</si>
  <si>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</si>
  <si>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</si>
  <si>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</si>
  <si>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</si>
  <si>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</si>
  <si>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</si>
  <si>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</si>
  <si>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</si>
  <si>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</si>
  <si>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</si>
  <si>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</si>
  <si>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</si>
  <si>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</si>
  <si>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</si>
  <si>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</si>
  <si>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</si>
  <si>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</si>
  <si>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</si>
  <si>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</si>
  <si>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</si>
  <si>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</si>
  <si>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</si>
  <si>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</si>
  <si>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</si>
  <si>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</si>
  <si>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</si>
  <si>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</si>
  <si>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</si>
  <si>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</si>
  <si>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</si>
  <si>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</si>
  <si>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</si>
  <si>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</si>
  <si>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</si>
  <si>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</si>
  <si>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</si>
  <si>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</si>
  <si>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</si>
  <si>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</si>
  <si>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</si>
  <si>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</si>
  <si>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</si>
  <si>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</si>
  <si>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</si>
  <si>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</si>
  <si>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</si>
  <si>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</si>
  <si>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</si>
  <si>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</si>
  <si>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</si>
  <si>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</si>
  <si>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</si>
  <si>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</si>
  <si>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</si>
  <si>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</si>
  <si>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</si>
  <si>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</si>
  <si>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</si>
  <si>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</si>
  <si>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</si>
  <si>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</si>
  <si>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</si>
  <si>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</si>
  <si>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</si>
  <si>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</si>
  <si>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</si>
  <si>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</si>
  <si>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</si>
  <si>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</si>
  <si>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</si>
  <si>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</si>
  <si>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</si>
  <si>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</si>
  <si>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</si>
  <si>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</si>
  <si>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</si>
  <si>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</si>
  <si>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</si>
  <si>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</si>
  <si>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</si>
  <si>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</si>
  <si>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</si>
  <si>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</si>
  <si>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</si>
  <si>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</si>
  <si>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</si>
  <si>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</si>
  <si>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</si>
  <si>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</si>
  <si>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</si>
  <si>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</si>
  <si>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</si>
  <si>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</si>
  <si>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</si>
  <si>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</si>
  <si>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</si>
  <si>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</si>
  <si>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</si>
  <si>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</si>
  <si>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</si>
  <si>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</si>
  <si>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</si>
  <si>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</si>
  <si>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</si>
  <si>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</si>
  <si>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</si>
  <si>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</si>
  <si>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</si>
  <si>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</si>
  <si>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</si>
  <si>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</si>
  <si>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</si>
  <si>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</si>
  <si>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</si>
  <si>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</si>
  <si>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</si>
  <si>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</si>
  <si>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</si>
  <si>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</si>
  <si>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</si>
  <si>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</si>
  <si>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</si>
  <si>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</si>
  <si>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</si>
  <si>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</si>
  <si>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</si>
  <si>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</si>
  <si>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</si>
  <si>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</si>
  <si>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</si>
  <si>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</si>
  <si>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</si>
  <si>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</si>
  <si>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</si>
  <si>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</si>
  <si>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</si>
  <si>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</si>
  <si>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</si>
  <si>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</si>
  <si>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</si>
  <si>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</si>
  <si>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</si>
  <si>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</si>
  <si>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</si>
  <si>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</si>
  <si>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</si>
  <si>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</si>
  <si>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</si>
  <si>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</si>
  <si>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</si>
  <si>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</si>
  <si>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</si>
  <si>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</si>
  <si>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</si>
  <si>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</si>
  <si>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</si>
  <si>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</si>
  <si>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</si>
  <si>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</si>
  <si>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</si>
  <si>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</si>
  <si>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</si>
  <si>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</si>
  <si>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</si>
  <si>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</si>
  <si>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</si>
  <si>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</si>
  <si>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</si>
  <si>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</si>
  <si>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</si>
  <si>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</si>
  <si>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</si>
  <si>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</si>
  <si>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</si>
  <si>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</si>
  <si>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</si>
  <si>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</si>
  <si>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</si>
  <si>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</si>
  <si>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</si>
  <si>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</si>
  <si>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</si>
  <si>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</si>
  <si>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</si>
  <si>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</si>
  <si>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</si>
  <si>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</si>
  <si>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</si>
  <si>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</si>
  <si>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</si>
  <si>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</si>
  <si>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</si>
  <si>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</si>
  <si>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</si>
  <si>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</si>
  <si>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</si>
  <si>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</si>
  <si>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</si>
  <si>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</si>
  <si>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</si>
  <si>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</si>
  <si>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</si>
  <si>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</si>
  <si>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</si>
  <si>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</si>
  <si>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</si>
  <si>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</si>
  <si>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</si>
  <si>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</si>
  <si>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</si>
  <si>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</si>
  <si>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</si>
  <si>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</si>
  <si>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</si>
  <si>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</si>
  <si>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</si>
  <si>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</si>
  <si>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</si>
  <si>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</si>
  <si>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</si>
  <si>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</si>
  <si>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</si>
  <si>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</si>
  <si>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</si>
  <si>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</si>
  <si>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</si>
  <si>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</si>
  <si>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</si>
  <si>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</si>
  <si>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</si>
  <si>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</si>
  <si>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</si>
  <si>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</si>
  <si>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</si>
  <si>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</si>
  <si>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</si>
  <si>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</si>
  <si>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</si>
  <si>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</si>
  <si>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</si>
  <si>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</si>
  <si>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</si>
  <si>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</si>
  <si>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</si>
  <si>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</si>
  <si>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</si>
  <si>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</si>
  <si>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</si>
  <si>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</si>
  <si>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</si>
  <si>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</si>
  <si>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</si>
  <si>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</si>
  <si>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</si>
  <si>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</si>
  <si>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</si>
  <si>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</si>
  <si>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</si>
  <si>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</si>
  <si>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</si>
  <si>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</si>
  <si>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</si>
  <si>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</si>
  <si>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</si>
  <si>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</si>
  <si>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</si>
  <si>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</si>
  <si>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</si>
  <si>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</si>
  <si>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</si>
  <si>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</si>
  <si>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</si>
  <si>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</si>
  <si>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</si>
  <si>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</si>
  <si>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</si>
  <si>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</si>
  <si>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</si>
  <si>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</si>
  <si>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</si>
  <si>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</si>
  <si>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</si>
  <si>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</si>
  <si>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</si>
  <si>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</si>
  <si>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</si>
  <si>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</si>
  <si>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</si>
  <si>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</si>
  <si>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</si>
  <si>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</si>
  <si>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</si>
  <si>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</si>
  <si>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</si>
  <si>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</si>
  <si>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</si>
  <si>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</si>
  <si>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</si>
  <si>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</si>
  <si>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</si>
  <si>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</si>
  <si>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</si>
  <si>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</si>
  <si>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</si>
  <si>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</si>
  <si>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</si>
  <si>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</si>
  <si>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</si>
  <si>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</si>
  <si>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</si>
  <si>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</si>
  <si>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</si>
  <si>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</si>
  <si>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</si>
  <si>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</si>
  <si>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</si>
  <si>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</si>
  <si>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</si>
  <si>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</si>
  <si>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</si>
  <si>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</si>
  <si>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</si>
  <si>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</si>
  <si>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</si>
  <si>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</si>
  <si>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</si>
  <si>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</si>
  <si>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</si>
  <si>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</si>
  <si>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</si>
  <si>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</si>
  <si>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</si>
  <si>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</si>
  <si>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</si>
  <si>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</si>
  <si>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</si>
  <si>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</si>
  <si>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</si>
  <si>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</si>
  <si>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</si>
  <si>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</si>
  <si>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</si>
  <si>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</si>
  <si>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</si>
  <si>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</si>
  <si>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</si>
  <si>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</si>
  <si>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</si>
  <si>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</si>
  <si>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</si>
  <si>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</si>
  <si>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</si>
  <si>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</si>
  <si>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</si>
  <si>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</si>
  <si>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</si>
  <si>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</si>
  <si>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</si>
  <si>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</si>
  <si>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</si>
  <si>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</si>
  <si>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</si>
  <si>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</si>
  <si>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</si>
  <si>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</si>
  <si>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</si>
  <si>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</si>
  <si>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</si>
  <si>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</si>
  <si>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</si>
  <si>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</si>
  <si>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</si>
  <si>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</si>
  <si>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</si>
  <si>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</si>
  <si>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</si>
  <si>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</si>
  <si>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</si>
  <si>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</si>
  <si>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</si>
  <si>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</si>
  <si>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</si>
  <si>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</si>
  <si>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</si>
  <si>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</si>
  <si>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</si>
  <si>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</si>
  <si>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</si>
  <si>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</si>
  <si>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</si>
  <si>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</si>
  <si>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</si>
  <si>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</si>
  <si>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</si>
  <si>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</si>
  <si>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</si>
  <si>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</si>
  <si>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</si>
  <si>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</si>
  <si>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</si>
  <si>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</si>
  <si>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</si>
  <si>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</si>
  <si>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</si>
  <si>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</si>
  <si>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</si>
  <si>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</si>
  <si>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</si>
  <si>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</si>
  <si>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</si>
  <si>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</si>
  <si>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</si>
  <si>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</si>
  <si>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</si>
  <si>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</si>
  <si>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</si>
  <si>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</si>
  <si>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</si>
  <si>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</si>
  <si>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</si>
  <si>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</si>
  <si>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</si>
  <si>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</si>
  <si>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</si>
  <si>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</si>
  <si>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</si>
  <si>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</si>
  <si>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</si>
  <si>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</si>
  <si>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</si>
  <si>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</si>
  <si>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</si>
  <si>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</si>
  <si>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</si>
  <si>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</si>
  <si>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</si>
  <si>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</si>
  <si>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</si>
  <si>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</si>
  <si>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</si>
  <si>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</si>
  <si>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</si>
  <si>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</si>
  <si>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</si>
  <si>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</si>
  <si>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</si>
  <si>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</si>
  <si>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</si>
  <si>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</si>
  <si>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</si>
  <si>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</si>
  <si>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</si>
  <si>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</si>
  <si>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</si>
  <si>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</si>
  <si>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</si>
  <si>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</si>
  <si>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</si>
  <si>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</si>
  <si>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</si>
  <si>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</si>
  <si>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</si>
  <si>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</si>
  <si>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</si>
  <si>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</si>
  <si>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</si>
  <si>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</si>
  <si>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</si>
  <si>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</si>
  <si>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</si>
  <si>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</si>
  <si>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</si>
  <si>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</si>
  <si>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</si>
  <si>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</si>
  <si>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</si>
  <si>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</si>
  <si>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</si>
  <si>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</si>
  <si>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</si>
  <si>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</si>
  <si>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</si>
  <si>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</si>
  <si>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</si>
  <si>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</si>
  <si>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</si>
  <si>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</si>
  <si>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</si>
  <si>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</si>
  <si>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</si>
  <si>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</si>
  <si>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</si>
  <si>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</si>
  <si>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</si>
  <si>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</si>
  <si>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</si>
  <si>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</si>
  <si>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</si>
  <si>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</si>
  <si>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</si>
  <si>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</si>
  <si>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</si>
  <si>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</si>
  <si>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</si>
  <si>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</si>
  <si>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</si>
  <si>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</si>
  <si>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</si>
  <si>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</si>
  <si>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</si>
  <si>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</si>
  <si>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</si>
  <si>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</si>
  <si>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</si>
  <si>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</si>
  <si>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</si>
  <si>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</si>
  <si>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</si>
  <si>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</si>
  <si>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</si>
  <si>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</si>
  <si>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</si>
  <si>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</si>
  <si>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</si>
  <si>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</si>
  <si>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</si>
  <si>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</si>
  <si>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</si>
  <si>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</si>
  <si>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</si>
  <si>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</si>
  <si>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</si>
  <si>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</si>
  <si>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</si>
  <si>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</si>
  <si>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</si>
  <si>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</si>
  <si>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</si>
  <si>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</si>
  <si>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</si>
  <si>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</si>
  <si>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</si>
  <si>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</si>
  <si>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</si>
  <si>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</si>
  <si>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</si>
  <si>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</si>
  <si>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</si>
  <si>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</si>
  <si>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</si>
  <si>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</si>
  <si>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</si>
  <si>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</si>
  <si>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</si>
  <si>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</si>
  <si>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</si>
  <si>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</si>
  <si>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</si>
  <si>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</si>
  <si>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</si>
  <si>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</si>
  <si>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</si>
  <si>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</si>
  <si>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</si>
  <si>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</si>
  <si>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</si>
  <si>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</si>
  <si>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</si>
  <si>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</si>
  <si>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</si>
  <si>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</si>
  <si>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</si>
  <si>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</si>
  <si>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</si>
  <si>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</si>
  <si>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</si>
  <si>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</si>
  <si>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</si>
  <si>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</si>
  <si>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</si>
  <si>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</si>
  <si>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</si>
  <si>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</si>
  <si>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</si>
  <si>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</si>
  <si>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</si>
  <si>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</si>
  <si>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</si>
  <si>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</si>
  <si>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</si>
  <si>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</si>
  <si>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</si>
  <si>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</si>
  <si>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</si>
  <si>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</si>
  <si>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</si>
  <si>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</si>
  <si>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</si>
  <si>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</si>
  <si>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</si>
  <si>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</si>
  <si>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</si>
  <si>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</si>
  <si>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</si>
  <si>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</si>
  <si>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</si>
  <si>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</si>
  <si>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</si>
  <si>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</si>
  <si>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</si>
  <si>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</si>
  <si>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</si>
  <si>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</si>
  <si>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</si>
  <si>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</si>
  <si>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</si>
  <si>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</si>
  <si>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</si>
  <si>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</si>
  <si>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</si>
  <si>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</si>
  <si>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</si>
  <si>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</si>
  <si>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</si>
  <si>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</si>
  <si>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</si>
  <si>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</si>
  <si>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</si>
  <si>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</si>
  <si>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</si>
  <si>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</si>
  <si>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</si>
  <si>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</si>
  <si>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</si>
  <si>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</si>
  <si>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</si>
  <si>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</si>
  <si>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</si>
  <si>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</si>
  <si>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</si>
  <si>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</si>
  <si>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</si>
  <si>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</si>
  <si>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</si>
  <si>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</si>
  <si>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</si>
  <si>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</si>
  <si>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</si>
  <si>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</si>
  <si>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</si>
  <si>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</si>
  <si>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</si>
  <si>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</si>
  <si>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</si>
  <si>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</si>
  <si>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</si>
  <si>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</si>
  <si>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</si>
  <si>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</si>
  <si>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</si>
  <si>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</si>
  <si>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</si>
  <si>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</si>
  <si>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</si>
  <si>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</si>
  <si>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</si>
  <si>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</si>
  <si>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</si>
  <si>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</si>
  <si>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</si>
  <si>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</si>
  <si>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</si>
  <si>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</si>
  <si>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</si>
  <si>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</si>
  <si>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</si>
  <si>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</si>
  <si>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</si>
  <si>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</si>
  <si>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</si>
  <si>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</si>
  <si>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</si>
  <si>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</si>
  <si>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</si>
  <si>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</si>
  <si>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</si>
  <si>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</si>
  <si>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</si>
  <si>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</si>
  <si>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</si>
  <si>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</si>
  <si>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</si>
  <si>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</si>
  <si>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</si>
  <si>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</si>
  <si>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</si>
  <si>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</si>
  <si>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</si>
  <si>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</si>
  <si>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</si>
  <si>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</si>
  <si>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</si>
  <si>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</si>
  <si>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</si>
  <si>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</si>
  <si>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</si>
  <si>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</si>
  <si>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</si>
  <si>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</si>
  <si>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</si>
  <si>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</si>
  <si>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</si>
  <si>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</si>
  <si>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</si>
  <si>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</si>
  <si>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</si>
  <si>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</si>
  <si>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</si>
  <si>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</si>
  <si>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</si>
  <si>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</si>
  <si>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</si>
  <si>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</si>
  <si>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</si>
  <si>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</si>
  <si>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</si>
  <si>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</si>
  <si>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</si>
  <si>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</si>
  <si>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</si>
  <si>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</si>
  <si>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</si>
  <si>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</si>
  <si>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</si>
  <si>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</si>
  <si>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</si>
  <si>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</si>
  <si>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</si>
  <si>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</si>
  <si>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</si>
  <si>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</si>
  <si>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</si>
  <si>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</si>
  <si>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</si>
  <si>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</si>
  <si>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</si>
  <si>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</si>
  <si>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</si>
  <si>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</si>
  <si>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</si>
  <si>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</si>
  <si>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</si>
  <si>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</si>
  <si>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</si>
  <si>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</si>
  <si>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</si>
  <si>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</si>
  <si>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</si>
  <si>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</si>
  <si>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</si>
  <si>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</si>
  <si>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</si>
  <si>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</si>
  <si>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</si>
  <si>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</si>
  <si>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</si>
  <si>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</si>
  <si>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</si>
  <si>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</si>
  <si>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</si>
  <si>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</si>
  <si>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</si>
  <si>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</si>
  <si>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</si>
  <si>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</si>
  <si>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</si>
  <si>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</si>
  <si>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</si>
  <si>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</si>
  <si>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</si>
  <si>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</si>
  <si>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</si>
  <si>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</si>
  <si>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</si>
  <si>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</si>
  <si>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</si>
  <si>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</si>
  <si>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</si>
  <si>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</si>
  <si>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</si>
  <si>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</si>
  <si>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</si>
  <si>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</si>
  <si>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</si>
  <si>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</si>
  <si>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</si>
  <si>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</si>
  <si>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</si>
  <si>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</si>
  <si>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</si>
  <si>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</si>
  <si>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</si>
  <si>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</si>
  <si>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</si>
  <si>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</si>
  <si>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</si>
  <si>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</si>
  <si>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</si>
  <si>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</si>
  <si>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</si>
  <si>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</si>
  <si>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</si>
  <si>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</si>
  <si>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</si>
  <si>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</si>
  <si>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</si>
  <si>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</si>
  <si>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</si>
  <si>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</si>
  <si>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</si>
  <si>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</si>
  <si>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</si>
  <si>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</si>
  <si>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</si>
  <si>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</si>
  <si>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</si>
  <si>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</si>
  <si>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</si>
  <si>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</si>
  <si>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</si>
  <si>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</si>
  <si>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</si>
  <si>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</si>
  <si>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</si>
  <si>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</si>
  <si>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</si>
  <si>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</si>
  <si>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</si>
  <si>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</si>
  <si>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</si>
  <si>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</si>
  <si>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</si>
  <si>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</si>
  <si>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</si>
  <si>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</si>
  <si>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</si>
  <si>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</si>
  <si>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</si>
  <si>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</si>
  <si>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</si>
  <si>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</si>
  <si>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</si>
  <si>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</si>
  <si>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</si>
  <si>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</si>
  <si>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</si>
  <si>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</si>
  <si>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</si>
  <si>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</si>
  <si>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</si>
  <si>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</si>
  <si>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</si>
  <si>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</si>
  <si>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</si>
  <si>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</si>
  <si>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</si>
  <si>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</si>
  <si>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</si>
  <si>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</si>
  <si>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</si>
  <si>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</si>
  <si>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</si>
  <si>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</si>
  <si>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</si>
  <si>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</si>
  <si>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</si>
  <si>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</si>
  <si>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</si>
  <si>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</si>
  <si>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</si>
  <si>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</si>
  <si>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</si>
  <si>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</si>
  <si>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</si>
  <si>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</si>
  <si>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</si>
  <si>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</si>
  <si>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</si>
  <si>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</si>
  <si>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</si>
  <si>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</si>
  <si>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</si>
  <si>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</si>
  <si>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</si>
  <si>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</si>
  <si>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</si>
  <si>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</si>
  <si>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</si>
  <si>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</si>
  <si>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</si>
  <si>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</si>
  <si>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</si>
  <si>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</si>
  <si>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</si>
  <si>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</si>
  <si>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</si>
  <si>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</si>
  <si>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</si>
  <si>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</si>
  <si>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</si>
  <si>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</si>
  <si>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</si>
  <si>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</si>
  <si>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</si>
  <si>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</si>
  <si>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</si>
  <si>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</si>
  <si>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</si>
  <si>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</si>
  <si>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</si>
  <si>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</si>
  <si>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</si>
  <si>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</si>
  <si>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</si>
  <si>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</si>
  <si>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</si>
  <si>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</si>
  <si>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</si>
  <si>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</si>
  <si>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</si>
  <si>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</si>
  <si>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</si>
  <si>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</si>
  <si>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</si>
  <si>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</si>
  <si>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</si>
  <si>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</si>
  <si>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</si>
  <si>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</si>
  <si>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</si>
  <si>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</si>
  <si>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</si>
  <si>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</si>
  <si>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</si>
  <si>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</si>
  <si>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</si>
  <si>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</si>
  <si>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</si>
  <si>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</si>
  <si>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</si>
  <si>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</si>
  <si>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</si>
  <si>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</si>
  <si>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</si>
  <si>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</si>
  <si>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</si>
  <si>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</si>
  <si>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</si>
  <si>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</si>
  <si>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</si>
  <si>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</si>
  <si>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</si>
  <si>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</si>
  <si>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</si>
  <si>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</si>
  <si>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</si>
  <si>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</si>
  <si>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</si>
  <si>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</si>
  <si>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</si>
  <si>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</si>
  <si>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</si>
  <si>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</si>
  <si>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</si>
  <si>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</si>
  <si>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</si>
  <si>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</si>
  <si>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</si>
  <si>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</si>
  <si>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</si>
  <si>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</si>
  <si>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</si>
  <si>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</si>
  <si>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</si>
  <si>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</si>
  <si>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</si>
  <si>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</si>
  <si>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</si>
  <si>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</si>
  <si>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</si>
  <si>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</si>
  <si>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</si>
  <si>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</si>
  <si>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</si>
  <si>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</si>
  <si>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</si>
  <si>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</si>
  <si>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</si>
  <si>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</si>
  <si>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</si>
  <si>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</si>
  <si>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</si>
  <si>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</si>
  <si>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</si>
  <si>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</si>
  <si>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</si>
  <si>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</si>
  <si>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</si>
  <si>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</si>
  <si>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</si>
  <si>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</si>
  <si>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</si>
  <si>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</si>
  <si>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</si>
  <si>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</si>
  <si>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</si>
  <si>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</si>
  <si>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</si>
  <si>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</si>
  <si>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</si>
  <si>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</si>
  <si>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</si>
  <si>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</si>
  <si>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</si>
  <si>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</si>
  <si>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</si>
  <si>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</si>
  <si>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</si>
  <si>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</si>
  <si>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</si>
  <si>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</si>
  <si>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</si>
  <si>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</si>
  <si>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</si>
  <si>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</si>
  <si>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</si>
  <si>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</si>
  <si>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</si>
  <si>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</si>
  <si>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</si>
  <si>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</si>
  <si>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</si>
  <si>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</si>
  <si>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</si>
  <si>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</si>
  <si>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</si>
  <si>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</si>
  <si>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</si>
  <si>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</si>
  <si>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</si>
  <si>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</si>
  <si>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</si>
  <si>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</si>
  <si>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</si>
  <si>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</si>
  <si>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</si>
  <si>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</si>
  <si>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</si>
  <si>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</si>
  <si>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</si>
  <si>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</si>
  <si>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</si>
  <si>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</si>
  <si>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</si>
  <si>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</si>
  <si>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</si>
  <si>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</si>
  <si>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</si>
  <si>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</si>
  <si>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</si>
  <si>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</si>
  <si>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</si>
  <si>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</si>
  <si>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</si>
  <si>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</si>
  <si>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</si>
  <si>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</si>
  <si>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</si>
  <si>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</si>
  <si>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</si>
  <si>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</si>
  <si>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</si>
  <si>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</si>
  <si>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</si>
  <si>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</si>
  <si>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</si>
  <si>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</si>
  <si>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</si>
  <si>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</si>
  <si>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</si>
  <si>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</si>
  <si>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</si>
  <si>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</si>
  <si>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</si>
  <si>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</si>
  <si>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</si>
  <si>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</si>
  <si>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</si>
  <si>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</si>
  <si>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</si>
  <si>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</si>
  <si>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</si>
  <si>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</si>
  <si>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</si>
  <si>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</si>
  <si>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</si>
  <si>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</si>
  <si>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</si>
  <si>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</si>
  <si>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</si>
  <si>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</si>
  <si>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</si>
  <si>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</si>
  <si>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</si>
  <si>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</si>
  <si>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</si>
  <si>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</si>
  <si>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</si>
  <si>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</si>
  <si>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</si>
  <si>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</si>
  <si>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</si>
  <si>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</si>
  <si>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</si>
  <si>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</si>
  <si>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</si>
  <si>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</si>
  <si>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</si>
  <si>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</si>
  <si>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</si>
  <si>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</si>
  <si>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</si>
  <si>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</si>
  <si>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</si>
  <si>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</si>
  <si>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</si>
  <si>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</si>
  <si>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</si>
  <si>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</si>
  <si>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</si>
  <si>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</si>
  <si>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</si>
  <si>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</si>
  <si>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</si>
  <si>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</si>
  <si>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</si>
  <si>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</si>
  <si>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</si>
  <si>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</si>
  <si>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</si>
  <si>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</si>
  <si>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</si>
  <si>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</si>
  <si>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</si>
  <si>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</si>
  <si>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</si>
  <si>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</si>
  <si>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</si>
  <si>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</si>
  <si>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</si>
  <si>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</si>
  <si>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</si>
  <si>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</si>
  <si>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</si>
  <si>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</si>
  <si>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</si>
  <si>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</si>
  <si>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</si>
  <si>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</si>
  <si>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</si>
  <si>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</si>
  <si>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</si>
  <si>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</si>
  <si>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</si>
  <si>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</si>
  <si>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</si>
  <si>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</si>
  <si>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</si>
  <si>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</si>
  <si>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</si>
  <si>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</si>
  <si>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</si>
  <si>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</si>
  <si>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</si>
  <si>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</si>
  <si>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</si>
  <si>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</si>
  <si>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</si>
  <si>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</si>
  <si>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</si>
  <si>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</si>
  <si>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</si>
  <si>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</si>
  <si>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</si>
  <si>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</si>
  <si>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</si>
  <si>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</si>
  <si>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</si>
  <si>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</si>
  <si>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</si>
  <si>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</si>
  <si>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</si>
  <si>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</si>
  <si>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</si>
  <si>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</si>
  <si>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</si>
  <si>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</si>
  <si>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</si>
  <si>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</si>
  <si>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</si>
  <si>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</si>
  <si>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</si>
  <si>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</si>
  <si>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</si>
  <si>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</si>
  <si>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</si>
  <si>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</si>
  <si>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</si>
  <si>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</si>
  <si>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</si>
  <si>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</si>
  <si>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</si>
  <si>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</si>
  <si>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</si>
  <si>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</si>
  <si>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</si>
  <si>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</si>
  <si>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</si>
  <si>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</si>
  <si>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</si>
  <si>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</si>
  <si>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</si>
  <si>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</si>
  <si>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</si>
  <si>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</si>
  <si>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</si>
  <si>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</si>
  <si>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</si>
  <si>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</si>
  <si>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</si>
  <si>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</si>
  <si>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</si>
  <si>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</si>
  <si>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</si>
  <si>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</si>
  <si>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</si>
  <si>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</si>
  <si>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</si>
  <si>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</si>
  <si>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</si>
  <si>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</si>
  <si>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</si>
  <si>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</si>
  <si>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</si>
  <si>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</si>
  <si>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</si>
  <si>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</si>
  <si>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</si>
  <si>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</si>
  <si>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</si>
  <si>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</si>
  <si>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</si>
  <si>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</si>
  <si>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</si>
  <si>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</si>
  <si>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</si>
  <si>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</si>
  <si>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</si>
  <si>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</si>
  <si>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</si>
  <si>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</si>
  <si>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</si>
  <si>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</si>
  <si>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</si>
  <si>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</si>
  <si>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</si>
  <si>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</si>
  <si>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</si>
  <si>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</si>
  <si>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</si>
  <si>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</si>
  <si>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</si>
  <si>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</si>
  <si>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</si>
  <si>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</si>
  <si>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</si>
  <si>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</si>
  <si>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</si>
  <si>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</si>
  <si>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</si>
  <si>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</si>
  <si>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</si>
  <si>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</si>
  <si>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</si>
  <si>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</si>
  <si>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</si>
  <si>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</si>
  <si>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</si>
  <si>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</si>
  <si>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</si>
  <si>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</si>
  <si>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</si>
  <si>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</si>
  <si>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</si>
  <si>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</si>
  <si>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</si>
  <si>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</si>
  <si>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</si>
  <si>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</si>
  <si>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</si>
  <si>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</si>
  <si>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</si>
  <si>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</si>
  <si>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</si>
  <si>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</si>
  <si>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</si>
  <si>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</si>
  <si>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</si>
  <si>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</si>
  <si>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</si>
  <si>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</si>
  <si>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</si>
  <si>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</si>
  <si>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</si>
  <si>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</si>
  <si>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</si>
  <si>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</si>
  <si>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</si>
  <si>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</si>
  <si>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</si>
  <si>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</si>
  <si>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</si>
  <si>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</si>
  <si>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</si>
  <si>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</si>
  <si>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</si>
  <si>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</si>
  <si>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</si>
  <si>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</si>
  <si>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</si>
  <si>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</si>
  <si>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</si>
  <si>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</si>
  <si>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</si>
  <si>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</si>
  <si>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</si>
  <si>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</si>
  <si>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</si>
  <si>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</si>
  <si>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</si>
  <si>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</si>
  <si>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</si>
  <si>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</si>
  <si>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</si>
  <si>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</si>
  <si>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</si>
  <si>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</si>
  <si>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</si>
  <si>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</si>
  <si>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</si>
  <si>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</si>
  <si>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</si>
  <si>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</si>
  <si>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</si>
  <si>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</si>
  <si>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</si>
  <si>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</si>
  <si>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</si>
  <si>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</si>
  <si>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</si>
  <si>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</si>
  <si>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</si>
  <si>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</si>
  <si>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</si>
  <si>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</si>
  <si>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</si>
  <si>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</si>
  <si>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</si>
  <si>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</si>
  <si>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</si>
  <si>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</si>
  <si>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</si>
  <si>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</si>
  <si>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</si>
  <si>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</si>
  <si>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</si>
  <si>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</si>
  <si>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</si>
  <si>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</si>
  <si>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</si>
  <si>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</si>
  <si>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</si>
  <si>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</si>
  <si>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</si>
  <si>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</si>
  <si>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</si>
  <si>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</si>
  <si>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</si>
  <si>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</si>
  <si>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</si>
  <si>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</si>
  <si>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</si>
  <si>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</si>
  <si>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</si>
  <si>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</si>
  <si>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</si>
  <si>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</si>
  <si>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</si>
  <si>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</si>
  <si>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</si>
  <si>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</si>
  <si>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</si>
  <si>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</si>
  <si>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</si>
  <si>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</si>
  <si>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</si>
  <si>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</si>
  <si>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</si>
  <si>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</si>
  <si>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</si>
  <si>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</si>
  <si>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</si>
  <si>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</si>
  <si>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</si>
  <si>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</si>
  <si>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</si>
  <si>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</si>
  <si>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</si>
  <si>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</si>
  <si>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</si>
  <si>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</si>
  <si>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</si>
  <si>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</si>
  <si>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</si>
  <si>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</si>
  <si>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</si>
  <si>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</si>
  <si>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</si>
  <si>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</si>
  <si>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</si>
  <si>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</si>
  <si>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</si>
  <si>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</si>
  <si>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</si>
  <si>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</si>
  <si>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</si>
  <si>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</si>
  <si>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</si>
  <si>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</si>
  <si>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</si>
  <si>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</si>
  <si>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</si>
  <si>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</si>
  <si>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</si>
  <si>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</si>
  <si>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</si>
  <si>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</si>
  <si>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</si>
  <si>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</si>
  <si>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</si>
  <si>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</si>
  <si>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</si>
  <si>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</si>
  <si>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</si>
  <si>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</si>
  <si>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</si>
  <si>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</si>
  <si>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</si>
  <si>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</si>
  <si>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</si>
  <si>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</si>
  <si>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</si>
  <si>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</si>
  <si>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</si>
  <si>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</si>
  <si>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</si>
  <si>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</si>
  <si>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</si>
  <si>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</si>
  <si>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</si>
  <si>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</si>
  <si>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</si>
  <si>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</si>
  <si>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</si>
  <si>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</si>
  <si>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</si>
  <si>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</si>
  <si>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</si>
  <si>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</si>
  <si>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</si>
  <si>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</si>
  <si>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</si>
  <si>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</si>
  <si>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</si>
  <si>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</si>
  <si>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</si>
  <si>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</si>
  <si>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</si>
  <si>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</si>
  <si>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</si>
  <si>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</si>
  <si>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</si>
  <si>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</si>
  <si>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</si>
  <si>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</si>
  <si>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</si>
  <si>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</si>
  <si>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</si>
  <si>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</si>
  <si>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</si>
  <si>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</si>
  <si>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</si>
  <si>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</si>
  <si>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</si>
  <si>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</si>
  <si>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</si>
  <si>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</si>
  <si>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</si>
  <si>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</si>
  <si>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</si>
  <si>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</si>
  <si>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</si>
  <si>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</si>
  <si>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</si>
  <si>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</si>
  <si>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</si>
  <si>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</si>
  <si>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</si>
  <si>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</si>
  <si>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</si>
  <si>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</si>
  <si>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</si>
  <si>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</si>
  <si>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</si>
  <si>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</si>
  <si>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</si>
  <si>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</si>
  <si>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</si>
  <si>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</si>
  <si>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</si>
  <si>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</si>
  <si>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</si>
  <si>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</si>
  <si>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</si>
  <si>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</si>
  <si>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</si>
  <si>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</si>
  <si>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</si>
  <si>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</si>
  <si>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</si>
  <si>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</si>
  <si>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</si>
  <si>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</si>
  <si>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</si>
  <si>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</si>
  <si>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</si>
  <si>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</si>
  <si>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</si>
  <si>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</si>
  <si>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</si>
  <si>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</si>
  <si>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</si>
  <si>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</si>
  <si>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</si>
  <si>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</si>
  <si>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</si>
  <si>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</si>
  <si>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</si>
  <si>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</si>
  <si>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</si>
  <si>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</si>
  <si>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</si>
  <si>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</si>
  <si>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</si>
  <si>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</si>
  <si>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</si>
  <si>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</si>
  <si>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</si>
  <si>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</si>
  <si>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</si>
  <si>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</si>
  <si>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</si>
  <si>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</si>
  <si>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</si>
  <si>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</si>
  <si>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</si>
  <si>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</si>
  <si>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</si>
  <si>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</si>
  <si>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</si>
  <si>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</si>
  <si>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</si>
  <si>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</si>
  <si>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</si>
  <si>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</si>
  <si>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</si>
  <si>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</si>
  <si>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</si>
  <si>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</si>
  <si>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</si>
  <si>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</si>
  <si>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</si>
  <si>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</si>
  <si>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</si>
  <si>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</si>
  <si>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</si>
  <si>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</si>
  <si>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</si>
  <si>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</si>
  <si>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</si>
  <si>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</si>
  <si>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</si>
  <si>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</si>
  <si>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</si>
  <si>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</si>
  <si>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</si>
  <si>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</si>
  <si>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</si>
  <si>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</si>
  <si>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</si>
  <si>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</si>
  <si>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</si>
  <si>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</si>
  <si>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</si>
  <si>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</si>
  <si>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</si>
  <si>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</si>
  <si>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</si>
  <si>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</si>
  <si>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</si>
  <si>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</si>
  <si>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</si>
  <si>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</si>
  <si>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</si>
  <si>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</si>
  <si>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</si>
  <si>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</si>
  <si>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</si>
  <si>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</si>
  <si>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</si>
  <si>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</si>
  <si>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</si>
  <si>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</si>
  <si>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</si>
  <si>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</si>
  <si>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</si>
  <si>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</si>
  <si>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</si>
  <si>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</si>
  <si>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</si>
  <si>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</si>
  <si>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</si>
  <si>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</si>
  <si>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</si>
  <si>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</si>
  <si>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</si>
  <si>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</si>
  <si>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</si>
  <si>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</si>
  <si>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</si>
  <si>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</si>
  <si>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</si>
  <si>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</si>
  <si>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</si>
  <si>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</si>
  <si>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</si>
  <si>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</si>
  <si>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</si>
  <si>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</si>
  <si>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</si>
  <si>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</si>
  <si>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</si>
  <si>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</si>
  <si>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</si>
  <si>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</si>
  <si>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</si>
  <si>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</si>
  <si>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</si>
  <si>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</si>
  <si>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</si>
  <si>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</si>
  <si>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</si>
  <si>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</si>
  <si>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</si>
  <si>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</si>
  <si>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</si>
  <si>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</si>
  <si>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</si>
  <si>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</si>
  <si>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</si>
  <si>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</si>
  <si>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</si>
  <si>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</si>
  <si>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</si>
  <si>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</si>
  <si>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</si>
  <si>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</si>
  <si>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</si>
  <si>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</si>
  <si>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</si>
  <si>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</si>
  <si>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</si>
  <si>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</si>
  <si>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</si>
  <si>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</si>
  <si>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</si>
  <si>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</si>
  <si>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</si>
  <si>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</si>
  <si>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</si>
  <si>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</si>
  <si>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</si>
  <si>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</si>
  <si>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</si>
  <si>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</si>
  <si>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</si>
  <si>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</si>
  <si>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</si>
  <si>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</si>
  <si>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</si>
  <si>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</si>
  <si>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</si>
  <si>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</si>
  <si>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</si>
  <si>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</si>
  <si>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</si>
  <si>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</si>
  <si>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</si>
  <si>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</si>
  <si>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</si>
  <si>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</si>
  <si>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</si>
  <si>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</si>
  <si>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</si>
  <si>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</si>
  <si>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</si>
  <si>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</si>
  <si>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</si>
  <si>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</si>
  <si>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</si>
  <si>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</si>
  <si>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</si>
  <si>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</si>
  <si>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</si>
  <si>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</si>
  <si>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</si>
  <si>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</si>
  <si>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</si>
  <si>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</si>
  <si>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</si>
  <si>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</si>
  <si>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</si>
  <si>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</si>
  <si>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</si>
  <si>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</si>
  <si>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</si>
  <si>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</si>
  <si>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</si>
  <si>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</si>
  <si>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</si>
  <si>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</si>
  <si>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</si>
  <si>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</si>
  <si>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</si>
  <si>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</si>
  <si>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</si>
  <si>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</si>
  <si>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</si>
  <si>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</si>
  <si>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</si>
  <si>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</si>
  <si>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</si>
  <si>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</si>
  <si>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</si>
  <si>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</si>
  <si>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</si>
  <si>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</si>
  <si>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</si>
  <si>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</si>
  <si>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</si>
  <si>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</si>
  <si>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</si>
  <si>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</si>
  <si>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</si>
  <si>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</si>
  <si>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</si>
  <si>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</si>
  <si>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</si>
  <si>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</si>
  <si>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</si>
  <si>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</si>
  <si>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</si>
  <si>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</si>
  <si>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</si>
  <si>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</si>
  <si>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</si>
  <si>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</si>
  <si>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</si>
  <si>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</si>
  <si>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</si>
  <si>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</si>
  <si>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</si>
  <si>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</si>
  <si>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</si>
  <si>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</si>
  <si>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</si>
  <si>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</si>
  <si>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</si>
  <si>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</si>
  <si>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</si>
  <si>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</si>
  <si>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</si>
  <si>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</si>
  <si>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</si>
  <si>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</si>
  <si>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</si>
  <si>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</si>
  <si>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</si>
  <si>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</si>
  <si>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</si>
  <si>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</si>
  <si>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</si>
  <si>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</si>
  <si>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</si>
  <si>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</si>
  <si>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</si>
  <si>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</si>
  <si>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</si>
  <si>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</si>
  <si>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</si>
  <si>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</si>
  <si>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</si>
  <si>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</si>
  <si>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</si>
  <si>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</si>
  <si>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</si>
  <si>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</si>
  <si>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</si>
  <si>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</si>
  <si>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</si>
  <si>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</si>
  <si>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</si>
  <si>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</si>
  <si>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</si>
  <si>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</si>
  <si>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</si>
  <si>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</si>
  <si>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</si>
  <si>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</si>
  <si>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</si>
  <si>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</si>
  <si>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</si>
  <si>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</si>
  <si>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</si>
  <si>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</si>
  <si>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</si>
  <si>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</si>
  <si>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</si>
  <si>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</si>
  <si>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</si>
  <si>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</si>
  <si>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</si>
  <si>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</si>
  <si>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</si>
  <si>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</si>
  <si>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</si>
  <si>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</si>
  <si>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</si>
  <si>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</si>
  <si>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</si>
  <si>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</si>
  <si>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</si>
  <si>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</si>
  <si>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</si>
  <si>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</si>
  <si>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</si>
  <si>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</si>
  <si>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</si>
  <si>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</si>
  <si>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</si>
  <si>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</si>
  <si>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</si>
  <si>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</si>
  <si>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</si>
  <si>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</si>
  <si>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</si>
  <si>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</si>
  <si>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</si>
  <si>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</si>
  <si>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</si>
  <si>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</si>
  <si>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</si>
  <si>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</si>
  <si>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</si>
  <si>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</si>
  <si>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</si>
  <si>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</si>
  <si>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</si>
  <si>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</si>
  <si>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</si>
  <si>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</si>
  <si>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</si>
  <si>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</si>
  <si>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</si>
  <si>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</si>
  <si>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</si>
  <si>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</si>
  <si>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</si>
  <si>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</si>
  <si>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</si>
  <si>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</si>
  <si>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</si>
  <si>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</si>
  <si>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</si>
  <si>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</si>
  <si>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</si>
  <si>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</si>
  <si>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</si>
  <si>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</si>
  <si>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</si>
  <si>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</si>
  <si>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</si>
  <si>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</si>
  <si>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</si>
  <si>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</si>
  <si>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</si>
  <si>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</si>
  <si>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</si>
  <si>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</si>
  <si>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</si>
  <si>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</si>
  <si>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</si>
  <si>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</si>
  <si>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</si>
  <si>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</si>
  <si>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</si>
  <si>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</si>
  <si>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</si>
  <si>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</si>
  <si>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</si>
  <si>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</si>
  <si>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</si>
  <si>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</si>
  <si>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</si>
  <si>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</si>
  <si>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</si>
  <si>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</si>
  <si>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</si>
  <si>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</si>
  <si>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</si>
  <si>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</si>
  <si>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</si>
  <si>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</si>
  <si>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</si>
  <si>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</si>
  <si>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</si>
  <si>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</si>
  <si>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</si>
  <si>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</si>
  <si>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</si>
  <si>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</si>
  <si>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</si>
  <si>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</si>
  <si>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</si>
  <si>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</si>
  <si>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</si>
  <si>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</si>
  <si>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</si>
  <si>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</si>
  <si>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</si>
  <si>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</si>
  <si>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</si>
  <si>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</si>
  <si>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</si>
  <si>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</si>
  <si>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</si>
  <si>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</si>
  <si>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</si>
  <si>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</si>
  <si>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</si>
  <si>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</si>
  <si>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</si>
  <si>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</si>
  <si>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</si>
  <si>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</si>
  <si>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</si>
  <si>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</si>
  <si>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</si>
  <si>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</si>
  <si>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</si>
  <si>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</si>
  <si>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</si>
  <si>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</si>
  <si>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</si>
  <si>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</si>
  <si>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</si>
  <si>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</si>
  <si>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</si>
  <si>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</si>
  <si>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</si>
  <si>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</si>
  <si>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</si>
  <si>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</si>
  <si>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</si>
  <si>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</si>
  <si>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</si>
  <si>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</si>
  <si>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</si>
  <si>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</si>
  <si>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</si>
  <si>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</si>
  <si>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</si>
  <si>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</si>
  <si>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</si>
  <si>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</si>
  <si>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</si>
  <si>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</si>
  <si>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</si>
  <si>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</si>
  <si>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</si>
  <si>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</si>
  <si>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</si>
  <si>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</si>
  <si>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</si>
  <si>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</si>
  <si>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</si>
  <si>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</si>
  <si>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</si>
  <si>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</si>
  <si>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</si>
  <si>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</si>
  <si>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</si>
  <si>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</si>
  <si>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</si>
  <si>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</si>
  <si>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</si>
  <si>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</si>
  <si>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</si>
  <si>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</si>
  <si>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</si>
  <si>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</si>
  <si>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</si>
  <si>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</si>
  <si>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</si>
  <si>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</si>
  <si>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</si>
  <si>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</si>
  <si>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</si>
  <si>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</si>
  <si>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</si>
  <si>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</si>
  <si>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</si>
  <si>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</si>
  <si>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</si>
  <si>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</si>
  <si>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</si>
  <si>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</si>
  <si>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</si>
  <si>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</si>
  <si>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</si>
  <si>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</si>
  <si>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</si>
  <si>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</si>
  <si>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</si>
  <si>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</si>
  <si>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</si>
  <si>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</si>
  <si>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</si>
  <si>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</si>
  <si>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</si>
  <si>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</si>
  <si>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</si>
  <si>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</si>
  <si>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</si>
  <si>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</si>
  <si>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</si>
  <si>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</si>
  <si>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</si>
  <si>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</si>
  <si>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</si>
  <si>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</si>
  <si>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</si>
  <si>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</si>
  <si>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</si>
  <si>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</si>
  <si>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</si>
  <si>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</si>
  <si>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</si>
  <si>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</si>
  <si>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</si>
  <si>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</si>
  <si>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</si>
  <si>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</si>
  <si>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</si>
  <si>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</si>
  <si>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</si>
  <si>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</si>
  <si>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</si>
  <si>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</si>
  <si>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</si>
  <si>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</si>
  <si>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</si>
  <si>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</si>
  <si>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</si>
  <si>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</si>
  <si>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</si>
  <si>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</si>
  <si>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</si>
  <si>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</si>
  <si>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</si>
  <si>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</si>
  <si>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</si>
  <si>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</si>
  <si>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</si>
  <si>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</si>
  <si>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</si>
  <si>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</si>
  <si>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</si>
  <si>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</si>
  <si>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</si>
  <si>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</si>
  <si>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</si>
  <si>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</si>
  <si>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</si>
  <si>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</si>
  <si>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</si>
  <si>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</si>
  <si>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</si>
  <si>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</si>
  <si>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</si>
  <si>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</si>
  <si>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</si>
  <si>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</si>
  <si>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</si>
  <si>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</si>
  <si>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</si>
  <si>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</si>
  <si>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</si>
  <si>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</si>
  <si>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</si>
  <si>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</si>
  <si>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</si>
  <si>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</si>
  <si>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</si>
  <si>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</si>
  <si>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</si>
  <si>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</si>
  <si>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</si>
  <si>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</si>
  <si>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</si>
  <si>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</si>
  <si>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</si>
  <si>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</si>
  <si>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</si>
  <si>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</si>
  <si>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</si>
  <si>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</si>
  <si>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</si>
  <si>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</si>
  <si>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</si>
  <si>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</si>
  <si>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</si>
  <si>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</si>
  <si>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</si>
  <si>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</si>
  <si>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</si>
  <si>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</si>
  <si>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</si>
  <si>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</si>
  <si>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</si>
  <si>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</si>
  <si>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</si>
  <si>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</si>
  <si>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</si>
  <si>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</si>
  <si>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</si>
  <si>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</si>
  <si>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</si>
  <si>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</si>
  <si>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</si>
  <si>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</si>
  <si>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</si>
  <si>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</si>
  <si>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</si>
  <si>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</si>
  <si>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</si>
  <si>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</si>
  <si>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</si>
  <si>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</si>
  <si>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</si>
  <si>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</si>
  <si>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</si>
  <si>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</si>
  <si>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</si>
  <si>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</si>
  <si>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</si>
  <si>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</si>
  <si>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</si>
  <si>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</si>
  <si>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</si>
  <si>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</si>
  <si>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</si>
  <si>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</si>
  <si>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</si>
  <si>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</si>
  <si>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</si>
  <si>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</si>
  <si>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</si>
  <si>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</si>
  <si>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</si>
  <si>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</si>
  <si>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</si>
  <si>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</si>
  <si>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</si>
  <si>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</si>
  <si>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</si>
  <si>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</si>
  <si>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</si>
  <si>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</si>
  <si>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</si>
  <si>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</si>
  <si>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</si>
  <si>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</si>
  <si>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</si>
  <si>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</si>
  <si>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</si>
  <si>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</si>
  <si>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</si>
  <si>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</si>
  <si>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</si>
  <si>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</si>
  <si>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</si>
  <si>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</si>
  <si>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</si>
  <si>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</si>
  <si>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</si>
  <si>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</si>
  <si>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</si>
  <si>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</si>
  <si>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</si>
  <si>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</si>
  <si>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</si>
  <si>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</si>
  <si>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</si>
  <si>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</si>
  <si>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</si>
  <si>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</si>
  <si>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</si>
  <si>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</si>
  <si>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</si>
  <si>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</si>
  <si>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</si>
  <si>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</si>
  <si>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</si>
  <si>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</si>
  <si>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</si>
  <si>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</si>
  <si>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</si>
  <si>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</si>
  <si>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</si>
  <si>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</si>
  <si>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</si>
  <si>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</si>
  <si>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</si>
  <si>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</si>
  <si>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</si>
  <si>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</si>
  <si>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</si>
  <si>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</si>
  <si>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</si>
  <si>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</si>
  <si>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</si>
  <si>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</si>
  <si>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</si>
  <si>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</si>
  <si>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</si>
  <si>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</si>
  <si>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</si>
  <si>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</si>
  <si>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</si>
  <si>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</si>
  <si>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</si>
  <si>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</si>
  <si>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</si>
  <si>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</si>
  <si>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</si>
  <si>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</si>
  <si>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</si>
  <si>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</si>
  <si>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</si>
  <si>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</si>
  <si>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</si>
  <si>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</si>
  <si>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</si>
  <si>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</si>
  <si>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</si>
  <si>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</si>
  <si>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</si>
  <si>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</si>
  <si>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</si>
  <si>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</si>
  <si>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</si>
  <si>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</si>
  <si>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</si>
  <si>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</si>
  <si>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</si>
  <si>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</si>
  <si>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</si>
  <si>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</si>
  <si>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</si>
  <si>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</si>
  <si>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</si>
  <si>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</si>
  <si>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</si>
  <si>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</si>
  <si>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</si>
  <si>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</si>
  <si>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</si>
  <si>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</si>
  <si>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</si>
  <si>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</si>
  <si>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</si>
  <si>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</si>
  <si>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</si>
  <si>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</si>
  <si>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</si>
  <si>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</si>
  <si>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</si>
  <si>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</si>
  <si>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</si>
  <si>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</si>
  <si>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</si>
  <si>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</si>
  <si>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</si>
  <si>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</si>
  <si>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</si>
  <si>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</si>
  <si>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</si>
  <si>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</si>
  <si>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</si>
  <si>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</si>
  <si>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</si>
  <si>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</si>
  <si>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</si>
  <si>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</si>
  <si>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</si>
  <si>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</si>
  <si>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</si>
  <si>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</si>
  <si>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</si>
  <si>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</si>
  <si>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</si>
  <si>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</si>
  <si>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</si>
  <si>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</si>
  <si>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</si>
  <si>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</si>
  <si>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</si>
  <si>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</si>
  <si>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</si>
  <si>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</si>
  <si>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</si>
  <si>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</si>
  <si>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</si>
  <si>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</si>
  <si>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</si>
  <si>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</si>
  <si>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</si>
  <si>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</si>
  <si>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</si>
  <si>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</si>
  <si>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</si>
  <si>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</si>
  <si>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</si>
  <si>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</si>
  <si>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</si>
  <si>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</si>
  <si>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</si>
  <si>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</si>
  <si>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</si>
  <si>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</si>
  <si>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</si>
  <si>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</si>
  <si>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</si>
  <si>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</si>
  <si>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</si>
  <si>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</si>
  <si>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</si>
  <si>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</si>
  <si>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</si>
  <si>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</si>
  <si>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</si>
  <si>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</si>
  <si>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</si>
  <si>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</si>
  <si>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</si>
  <si>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</si>
  <si>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</si>
  <si>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</si>
  <si>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</si>
  <si>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</si>
  <si>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</si>
  <si>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</si>
  <si>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</si>
  <si>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</si>
  <si>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</si>
  <si>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</si>
  <si>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</si>
  <si>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</si>
  <si>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</si>
  <si>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</si>
  <si>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</si>
  <si>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</si>
  <si>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</si>
  <si>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</si>
  <si>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</si>
  <si>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</si>
  <si>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</si>
  <si>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</si>
  <si>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</si>
  <si>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</si>
  <si>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</si>
  <si>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</si>
  <si>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</si>
  <si>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</si>
  <si>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</si>
  <si>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</si>
  <si>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</si>
  <si>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</si>
  <si>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</si>
  <si>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</si>
  <si>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</si>
  <si>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</si>
  <si>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</si>
  <si>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</si>
  <si>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</si>
  <si>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</si>
  <si>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</si>
  <si>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</si>
  <si>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</si>
  <si>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</si>
  <si>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</si>
  <si>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</si>
  <si>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</si>
  <si>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</si>
  <si>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</si>
  <si>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</si>
  <si>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</si>
  <si>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</si>
  <si>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</si>
  <si>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</si>
  <si>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</si>
  <si>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</si>
  <si>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</si>
  <si>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</si>
  <si>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</si>
  <si>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</si>
  <si>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</si>
  <si>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</si>
  <si>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</si>
  <si>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</si>
  <si>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</si>
  <si>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</si>
  <si>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</si>
  <si>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</si>
  <si>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</si>
  <si>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</si>
  <si>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</si>
  <si>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</si>
  <si>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</si>
  <si>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</si>
  <si>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</si>
  <si>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</si>
  <si>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</si>
  <si>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</si>
  <si>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</si>
  <si>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</si>
  <si>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</si>
  <si>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</si>
  <si>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</si>
  <si>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</si>
  <si>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</si>
  <si>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</si>
  <si>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</si>
  <si>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</si>
  <si>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</si>
  <si>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</si>
  <si>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</si>
  <si>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</si>
  <si>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</si>
  <si>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</si>
  <si>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</si>
  <si>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</si>
  <si>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</si>
  <si>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</si>
  <si>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</si>
  <si>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</si>
  <si>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</si>
  <si>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</si>
  <si>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</si>
  <si>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</si>
  <si>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</si>
  <si>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</si>
  <si>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</si>
  <si>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</si>
  <si>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</si>
  <si>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</si>
  <si>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</si>
  <si>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</si>
  <si>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</si>
  <si>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</si>
  <si>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</si>
  <si>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</si>
  <si>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</si>
  <si>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</si>
  <si>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</si>
  <si>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</si>
  <si>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</si>
  <si>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</si>
  <si>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</si>
  <si>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</si>
  <si>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</si>
  <si>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</si>
  <si>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</si>
  <si>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</si>
  <si>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</si>
  <si>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</si>
  <si>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</si>
  <si>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</si>
  <si>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</si>
  <si>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</si>
  <si>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</si>
  <si>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</si>
  <si>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</si>
  <si>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</si>
  <si>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</si>
  <si>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</si>
  <si>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</si>
  <si>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</si>
  <si>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</si>
  <si>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</si>
  <si>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</si>
  <si>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</si>
  <si>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</si>
  <si>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</si>
  <si>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</si>
  <si>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</si>
  <si>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</si>
  <si>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</si>
  <si>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</si>
  <si>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</si>
  <si>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</si>
  <si>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</si>
  <si>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</si>
  <si>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</si>
  <si>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</si>
  <si>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</si>
  <si>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</si>
  <si>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</si>
  <si>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</si>
  <si>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</si>
  <si>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</si>
  <si>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</si>
  <si>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</si>
  <si>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</si>
  <si>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</si>
  <si>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</si>
  <si>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</si>
  <si>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</si>
  <si>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</si>
  <si>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</si>
  <si>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</si>
  <si>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</si>
  <si>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</si>
  <si>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</si>
  <si>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</si>
  <si>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</si>
  <si>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</si>
  <si>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</si>
  <si>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</si>
  <si>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</si>
  <si>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</si>
  <si>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</si>
  <si>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</si>
  <si>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</si>
  <si>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</si>
  <si>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</si>
  <si>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</si>
  <si>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</si>
  <si>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</si>
  <si>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</si>
  <si>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</si>
  <si>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</si>
  <si>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</si>
  <si>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</si>
  <si>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</si>
  <si>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</si>
  <si>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</si>
  <si>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</si>
  <si>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</si>
  <si>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</si>
  <si>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</si>
  <si>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</si>
  <si>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</si>
  <si>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</si>
  <si>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</si>
  <si>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</si>
  <si>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</si>
  <si>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</si>
  <si>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</si>
  <si>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</si>
  <si>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</si>
  <si>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</si>
  <si>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</si>
  <si>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</si>
  <si>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</si>
  <si>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</si>
  <si>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</si>
  <si>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</si>
  <si>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</si>
  <si>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</si>
  <si>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</si>
  <si>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</si>
  <si>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</si>
  <si>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</si>
  <si>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</si>
  <si>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</si>
  <si>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</si>
  <si>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</si>
  <si>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</si>
  <si>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</si>
  <si>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</si>
  <si>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</si>
  <si>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</si>
  <si>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</si>
  <si>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</si>
  <si>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</si>
  <si>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</si>
  <si>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</si>
  <si>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</si>
  <si>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</si>
  <si>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</si>
  <si>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</si>
  <si>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</si>
  <si>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</si>
  <si>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</si>
  <si>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</si>
  <si>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</si>
  <si>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</si>
  <si>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</si>
  <si>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</si>
  <si>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</si>
  <si>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</si>
  <si>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</si>
  <si>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</si>
  <si>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</si>
  <si>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</si>
  <si>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</si>
  <si>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</si>
  <si>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</si>
  <si>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</si>
  <si>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</si>
  <si>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</si>
  <si>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</si>
  <si>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</si>
  <si>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</si>
  <si>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</si>
  <si>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</si>
  <si>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</si>
  <si>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</si>
  <si>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</si>
  <si>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</si>
  <si>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</si>
  <si>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</si>
  <si>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</si>
  <si>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</si>
  <si>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</si>
  <si>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</si>
  <si>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</si>
  <si>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</si>
  <si>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</si>
  <si>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</si>
  <si>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</si>
  <si>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</si>
  <si>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</si>
  <si>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</si>
  <si>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</si>
  <si>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</si>
  <si>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</si>
  <si>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</si>
  <si>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</si>
  <si>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</si>
  <si>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</si>
  <si>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</si>
  <si>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</si>
  <si>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</si>
  <si>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</si>
  <si>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</si>
  <si>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</si>
  <si>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</si>
  <si>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</si>
  <si>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</si>
  <si>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</si>
  <si>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</si>
  <si>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</si>
  <si>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</si>
  <si>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</si>
  <si>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</si>
  <si>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</si>
  <si>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</si>
  <si>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</si>
  <si>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</si>
  <si>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</si>
  <si>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</si>
  <si>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</si>
  <si>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</si>
  <si>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</si>
  <si>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</si>
  <si>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</si>
  <si>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</si>
  <si>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</si>
  <si>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</si>
  <si>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</si>
  <si>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</si>
  <si>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</si>
  <si>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</si>
  <si>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</si>
  <si>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</si>
  <si>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</si>
  <si>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</si>
  <si>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</si>
  <si>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</si>
  <si>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</si>
  <si>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</si>
  <si>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</si>
  <si>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</si>
  <si>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</si>
  <si>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</si>
  <si>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</si>
  <si>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</si>
  <si>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</si>
  <si>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</si>
  <si>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</si>
  <si>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</si>
  <si>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</si>
  <si>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</si>
  <si>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</si>
  <si>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</si>
  <si>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</si>
  <si>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</si>
  <si>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</si>
  <si>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</si>
  <si>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</si>
  <si>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</si>
  <si>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</si>
  <si>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</si>
  <si>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</si>
  <si>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</si>
  <si>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</si>
  <si>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</si>
  <si>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</si>
  <si>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</si>
  <si>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</si>
  <si>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</si>
  <si>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</si>
  <si>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</si>
  <si>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</si>
  <si>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</si>
  <si>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</si>
  <si>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</si>
  <si>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</si>
  <si>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</si>
  <si>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</si>
  <si>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</si>
  <si>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</si>
  <si>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</si>
  <si>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</si>
  <si>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</si>
  <si>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</si>
  <si>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</si>
  <si>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</si>
  <si>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</si>
  <si>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</si>
  <si>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</si>
  <si>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</si>
  <si>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</si>
  <si>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</si>
  <si>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</si>
  <si>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</si>
  <si>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</si>
  <si>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</si>
  <si>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</si>
  <si>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</si>
  <si>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</si>
  <si>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</si>
  <si>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</si>
  <si>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</si>
  <si>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</si>
  <si>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</si>
  <si>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</si>
  <si>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</si>
  <si>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</si>
  <si>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</si>
  <si>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</si>
  <si>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</si>
  <si>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</si>
  <si>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</si>
  <si>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</si>
  <si>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</si>
  <si>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</si>
  <si>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</si>
  <si>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</si>
  <si>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</si>
  <si>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</si>
  <si>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</si>
  <si>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</si>
  <si>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</si>
  <si>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</si>
  <si>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</si>
  <si>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</si>
  <si>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</si>
  <si>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</si>
  <si>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</si>
  <si>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</si>
  <si>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</si>
  <si>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</si>
  <si>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</si>
  <si>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</si>
  <si>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</si>
  <si>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</si>
  <si>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</si>
  <si>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</si>
  <si>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</si>
  <si>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</si>
  <si>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</si>
  <si>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</si>
  <si>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</si>
  <si>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</si>
  <si>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</si>
  <si>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</si>
  <si>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</si>
  <si>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</si>
  <si>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</si>
  <si>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</si>
  <si>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</si>
  <si>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</si>
  <si>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</si>
  <si>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</si>
  <si>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</si>
  <si>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</si>
  <si>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</si>
  <si>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</si>
  <si>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</si>
  <si>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</si>
  <si>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</si>
  <si>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</si>
  <si>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</si>
  <si>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</si>
  <si>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</si>
  <si>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</si>
  <si>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</si>
  <si>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</si>
  <si>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</si>
  <si>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</si>
  <si>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</si>
  <si>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</si>
  <si>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</si>
  <si>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</si>
  <si>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</si>
  <si>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</si>
  <si>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</si>
  <si>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</si>
  <si>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</si>
  <si>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</si>
  <si>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</si>
  <si>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</si>
  <si>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</si>
  <si>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</si>
  <si>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</si>
  <si>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</si>
  <si>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</si>
  <si>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</si>
  <si>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</si>
  <si>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</si>
  <si>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</si>
  <si>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</si>
  <si>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</si>
  <si>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</si>
  <si>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</si>
  <si>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</si>
  <si>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</si>
  <si>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</si>
  <si>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</si>
  <si>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</si>
  <si>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</si>
  <si>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</si>
  <si>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</si>
  <si>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</si>
  <si>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</si>
  <si>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</si>
  <si>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</si>
  <si>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</si>
  <si>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</si>
  <si>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</si>
  <si>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</si>
  <si>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</si>
  <si>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</si>
  <si>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</si>
  <si>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</si>
  <si>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</si>
  <si>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</si>
  <si>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</si>
  <si>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</si>
  <si>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</si>
  <si>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</si>
  <si>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</si>
  <si>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</si>
  <si>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</si>
  <si>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</si>
  <si>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</si>
  <si>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</si>
  <si>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</si>
  <si>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</si>
  <si>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</si>
  <si>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</si>
  <si>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</si>
  <si>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</si>
  <si>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</si>
  <si>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</si>
  <si>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</si>
  <si>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</si>
  <si>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</si>
  <si>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</si>
  <si>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</si>
  <si>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</si>
  <si>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</si>
  <si>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</si>
  <si>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</si>
  <si>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</si>
  <si>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</si>
  <si>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</si>
  <si>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</si>
  <si>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</si>
  <si>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</si>
  <si>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</si>
  <si>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</si>
  <si>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</si>
  <si>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</si>
  <si>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</si>
  <si>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</si>
  <si>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</si>
  <si>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</si>
  <si>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</si>
  <si>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</si>
  <si>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</si>
  <si>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</si>
  <si>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</si>
  <si>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</si>
  <si>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</si>
  <si>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</si>
  <si>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</si>
  <si>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</si>
  <si>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</si>
  <si>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</si>
  <si>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</si>
  <si>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</si>
  <si>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</si>
  <si>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</si>
  <si>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</si>
  <si>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</si>
  <si>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</si>
  <si>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</si>
  <si>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</si>
  <si>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</si>
  <si>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</si>
  <si>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</si>
  <si>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</si>
  <si>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</si>
  <si>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</si>
  <si>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</si>
  <si>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</si>
  <si>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</si>
  <si>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</si>
  <si>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</si>
  <si>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</si>
  <si>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</si>
  <si>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</si>
  <si>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</si>
  <si>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</si>
  <si>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</si>
  <si>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</si>
  <si>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</si>
  <si>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</si>
  <si>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</si>
  <si>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</si>
  <si>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</si>
  <si>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</si>
  <si>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</si>
  <si>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</si>
  <si>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</si>
  <si>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</si>
  <si>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</si>
  <si>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</si>
  <si>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</si>
  <si>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</si>
  <si>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</si>
  <si>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</si>
  <si>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</si>
  <si>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</si>
  <si>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</si>
  <si>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</si>
  <si>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</si>
  <si>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</si>
  <si>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</si>
  <si>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</si>
  <si>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</si>
  <si>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</si>
  <si>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</si>
  <si>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</si>
  <si>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</si>
  <si>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</si>
  <si>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</si>
  <si>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</si>
  <si>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</si>
  <si>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</si>
  <si>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</si>
  <si>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</si>
  <si>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</si>
  <si>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</si>
  <si>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</si>
  <si>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</si>
  <si>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</si>
  <si>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</si>
  <si>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</si>
  <si>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</si>
  <si>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</si>
  <si>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</si>
  <si>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</si>
  <si>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</si>
  <si>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</si>
  <si>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</si>
  <si>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</si>
  <si>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</si>
  <si>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</si>
  <si>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</si>
  <si>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</si>
  <si>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</si>
  <si>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</si>
  <si>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</si>
  <si>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</si>
  <si>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</si>
  <si>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</si>
  <si>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</si>
  <si>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</si>
  <si>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</si>
  <si>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</si>
  <si>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</si>
  <si>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</si>
  <si>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</si>
  <si>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</si>
  <si>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</si>
  <si>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</si>
  <si>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</si>
  <si>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</si>
  <si>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</si>
  <si>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</si>
  <si>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</si>
  <si>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</si>
  <si>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</si>
  <si>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</si>
  <si>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</si>
  <si>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</si>
  <si>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</si>
  <si>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</si>
  <si>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</si>
  <si>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</si>
  <si>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</si>
  <si>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</si>
  <si>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</si>
  <si>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</si>
  <si>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</si>
  <si>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</si>
  <si>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</si>
  <si>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</si>
  <si>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</si>
  <si>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</si>
  <si>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</si>
  <si>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</si>
  <si>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</si>
  <si>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</si>
  <si>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</si>
  <si>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</si>
  <si>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</si>
  <si>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</si>
  <si>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</si>
  <si>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</si>
  <si>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</si>
  <si>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</si>
  <si>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</si>
  <si>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</si>
  <si>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</si>
  <si>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</si>
  <si>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</si>
  <si>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</si>
  <si>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</si>
  <si>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</si>
  <si>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</si>
  <si>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</si>
  <si>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</si>
  <si>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</si>
  <si>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</si>
  <si>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</si>
  <si>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</si>
  <si>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</si>
  <si>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</si>
  <si>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</si>
  <si>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</si>
  <si>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</si>
  <si>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</si>
  <si>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</si>
  <si>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</si>
  <si>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</si>
  <si>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</si>
  <si>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</si>
  <si>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</si>
  <si>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</si>
  <si>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</si>
  <si>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</si>
  <si>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</si>
  <si>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</si>
  <si>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</si>
  <si>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</si>
  <si>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</si>
  <si>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</si>
  <si>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</si>
  <si>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</si>
  <si>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</si>
  <si>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</si>
  <si>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</si>
  <si>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</si>
  <si>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</si>
  <si>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</si>
  <si>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</si>
  <si>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</si>
  <si>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</si>
  <si>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</si>
  <si>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</si>
  <si>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</si>
  <si>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</si>
  <si>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</si>
  <si>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</si>
  <si>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</si>
  <si>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</si>
  <si>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</si>
  <si>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</si>
  <si>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</si>
  <si>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</si>
  <si>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</si>
  <si>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</si>
  <si>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</si>
  <si>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</si>
  <si>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</si>
  <si>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</si>
  <si>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</si>
  <si>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</si>
  <si>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</si>
  <si>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</si>
  <si>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</si>
  <si>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</si>
  <si>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</si>
  <si>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</si>
  <si>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</si>
  <si>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</si>
  <si>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</si>
  <si>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</si>
  <si>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</si>
  <si>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</si>
  <si>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</si>
  <si>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</si>
  <si>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</si>
  <si>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</si>
  <si>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</si>
  <si>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</si>
  <si>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</si>
  <si>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</si>
  <si>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</si>
  <si>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</si>
  <si>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</si>
  <si>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</si>
  <si>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</si>
  <si>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</si>
  <si>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</si>
  <si>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</si>
  <si>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</si>
  <si>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</si>
  <si>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</si>
  <si>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</si>
  <si>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</si>
  <si>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</si>
  <si>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</si>
  <si>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</si>
  <si>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</si>
  <si>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</si>
  <si>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</si>
  <si>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</si>
  <si>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</si>
  <si>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</si>
  <si>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</si>
  <si>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</si>
  <si>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</si>
  <si>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</si>
  <si>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</si>
  <si>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</si>
  <si>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</si>
  <si>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</si>
  <si>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</si>
  <si>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</si>
  <si>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</si>
  <si>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</si>
  <si>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</si>
  <si>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</si>
  <si>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</si>
  <si>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</si>
  <si>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</si>
  <si>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</si>
  <si>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</si>
  <si>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</si>
  <si>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</si>
  <si>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</si>
  <si>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</si>
  <si>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</si>
  <si>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</si>
  <si>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</si>
  <si>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</si>
  <si>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</si>
  <si>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</si>
  <si>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</si>
  <si>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</si>
  <si>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</si>
  <si>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</si>
  <si>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</si>
  <si>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</si>
  <si>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</si>
  <si>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</si>
  <si>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</si>
  <si>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</si>
  <si>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</si>
  <si>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</si>
  <si>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</si>
  <si>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</si>
  <si>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</si>
  <si>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</si>
  <si>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</si>
  <si>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</si>
  <si>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</si>
  <si>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</si>
  <si>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</si>
  <si>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</si>
  <si>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</si>
  <si>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</si>
  <si>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</si>
  <si>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</si>
  <si>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</si>
  <si>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</si>
  <si>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</si>
  <si>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</si>
  <si>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</si>
  <si>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</si>
  <si>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</si>
  <si>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</si>
  <si>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</si>
  <si>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</si>
  <si>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</si>
  <si>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</si>
  <si>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</si>
  <si>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</si>
  <si>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</si>
  <si>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</si>
  <si>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</si>
  <si>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</si>
  <si>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</si>
  <si>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</si>
  <si>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</si>
  <si>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</si>
  <si>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</si>
  <si>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</si>
  <si>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</si>
  <si>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</si>
  <si>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</si>
  <si>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</si>
  <si>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</si>
  <si>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</si>
  <si>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</si>
  <si>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</si>
  <si>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</si>
  <si>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</si>
  <si>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</si>
  <si>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</si>
  <si>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</si>
  <si>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</si>
  <si>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</si>
  <si>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</si>
  <si>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</si>
  <si>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</si>
  <si>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</si>
  <si>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</si>
  <si>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</si>
  <si>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</si>
  <si>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</si>
  <si>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</si>
  <si>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</si>
  <si>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</si>
  <si>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</si>
  <si>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</si>
  <si>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</si>
  <si>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</si>
  <si>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</si>
  <si>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</si>
  <si>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</si>
  <si>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</si>
  <si>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</si>
  <si>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</si>
  <si>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</si>
  <si>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</si>
  <si>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</si>
  <si>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</si>
  <si>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</si>
  <si>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</si>
  <si>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</si>
  <si>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</si>
  <si>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</si>
  <si>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</si>
  <si>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</si>
  <si>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</si>
  <si>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</si>
  <si>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</si>
  <si>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</si>
  <si>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</si>
  <si>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</si>
  <si>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</si>
  <si>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</si>
  <si>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</si>
  <si>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</si>
  <si>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</si>
  <si>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</si>
  <si>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</si>
  <si>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</si>
  <si>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</si>
  <si>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</si>
  <si>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</si>
  <si>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</si>
  <si>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</si>
  <si>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</si>
  <si>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</si>
  <si>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</si>
  <si>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</si>
  <si>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</si>
  <si>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</si>
  <si>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</si>
  <si>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</si>
  <si>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</si>
  <si>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</si>
  <si>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</si>
  <si>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</si>
  <si>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</si>
  <si>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</si>
  <si>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</si>
  <si>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</si>
  <si>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</si>
  <si>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</si>
  <si>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</si>
  <si>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</si>
  <si>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</si>
  <si>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</si>
  <si>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</si>
  <si>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</si>
  <si>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</si>
  <si>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</si>
  <si>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</si>
  <si>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</si>
  <si>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</si>
  <si>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</si>
  <si>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</si>
  <si>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</si>
  <si>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</si>
  <si>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</si>
  <si>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</si>
  <si>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</si>
  <si>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</si>
  <si>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</si>
  <si>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</si>
  <si>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</si>
  <si>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</si>
  <si>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</si>
  <si>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</si>
  <si>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</si>
  <si>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</si>
  <si>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</si>
  <si>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</si>
  <si>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</si>
  <si>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</si>
  <si>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</si>
  <si>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</si>
  <si>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</si>
  <si>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</si>
  <si>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</si>
  <si>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</si>
  <si>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</si>
  <si>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</si>
  <si>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</si>
  <si>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</si>
  <si>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</si>
  <si>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</si>
  <si>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</si>
  <si>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</si>
  <si>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</si>
  <si>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</si>
  <si>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</si>
  <si>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</si>
  <si>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</si>
  <si>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</si>
  <si>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</si>
  <si>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</si>
  <si>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</si>
  <si>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</si>
  <si>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</si>
  <si>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</si>
  <si>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</si>
  <si>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</si>
  <si>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</si>
  <si>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</si>
  <si>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</si>
  <si>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</si>
  <si>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</si>
  <si>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</si>
  <si>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</si>
  <si>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</si>
  <si>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</si>
  <si>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</si>
  <si>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</si>
  <si>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</si>
  <si>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</si>
  <si>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</si>
  <si>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</si>
  <si>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</si>
  <si>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</si>
  <si>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</si>
  <si>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</si>
  <si>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</si>
  <si>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</si>
  <si>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</si>
  <si>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</si>
  <si>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</si>
  <si>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</si>
  <si>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</si>
  <si>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</si>
  <si>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</si>
  <si>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</si>
  <si>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</si>
  <si>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</si>
  <si>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</si>
  <si>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</si>
  <si>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</si>
  <si>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</si>
  <si>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</si>
  <si>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</si>
  <si>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</si>
  <si>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</si>
  <si>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</si>
  <si>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</si>
  <si>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</si>
  <si>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</si>
  <si>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</si>
  <si>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</si>
  <si>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</si>
  <si>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</si>
  <si>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</si>
  <si>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</si>
  <si>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</si>
  <si>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</si>
  <si>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</si>
  <si>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</si>
  <si>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</si>
  <si>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</si>
  <si>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</si>
  <si>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</si>
  <si>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</si>
  <si>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</si>
  <si>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</si>
  <si>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</si>
  <si>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</si>
  <si>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</si>
  <si>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</si>
  <si>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</si>
  <si>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</si>
  <si>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</si>
  <si>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</si>
  <si>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</si>
  <si>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</si>
  <si>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</si>
  <si>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</si>
  <si>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</si>
  <si>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</si>
  <si>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</si>
  <si>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</si>
  <si>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</si>
  <si>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</si>
  <si>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</si>
  <si>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</si>
  <si>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</si>
  <si>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</si>
  <si>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</si>
  <si>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</si>
  <si>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</si>
  <si>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</si>
  <si>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</si>
  <si>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</si>
  <si>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</si>
  <si>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</si>
  <si>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</si>
  <si>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</si>
  <si>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</si>
  <si>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</si>
  <si>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</si>
  <si>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</si>
  <si>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</si>
  <si>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</si>
  <si>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</si>
  <si>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</si>
  <si>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</si>
  <si>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</si>
  <si>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</si>
  <si>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</si>
  <si>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</si>
  <si>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</si>
  <si>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</si>
  <si>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</si>
  <si>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</si>
  <si>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</si>
  <si>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</si>
  <si>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</si>
  <si>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</si>
  <si>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</si>
  <si>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</si>
  <si>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</si>
  <si>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</si>
  <si>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</si>
  <si>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</si>
  <si>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</si>
  <si>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</si>
  <si>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</si>
  <si>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</si>
  <si>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</si>
  <si>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</si>
  <si>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</si>
  <si>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</si>
  <si>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</si>
  <si>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</si>
  <si>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</si>
  <si>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</si>
  <si>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</si>
  <si>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</si>
  <si>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</si>
  <si>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</si>
  <si>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</si>
  <si>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</si>
  <si>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</si>
  <si>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</si>
  <si>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</si>
  <si>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</si>
  <si>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</si>
  <si>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</si>
  <si>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</si>
  <si>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</si>
  <si>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</si>
  <si>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</si>
  <si>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</si>
  <si>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</si>
  <si>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</si>
  <si>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</si>
  <si>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</si>
  <si>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</si>
  <si>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</si>
  <si>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</si>
  <si>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</si>
  <si>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</si>
  <si>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</si>
  <si>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</si>
  <si>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</si>
  <si>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</si>
  <si>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</si>
  <si>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</si>
  <si>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</si>
  <si>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</si>
  <si>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</si>
  <si>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</si>
  <si>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</si>
  <si>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</si>
  <si>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</si>
  <si>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</si>
  <si>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</si>
  <si>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</si>
  <si>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</si>
  <si>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</si>
  <si>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</si>
  <si>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</si>
  <si>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</si>
  <si>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</si>
  <si>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</si>
  <si>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</si>
  <si>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</si>
  <si>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</si>
  <si>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</si>
  <si>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</si>
  <si>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</si>
  <si>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</si>
  <si>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</si>
  <si>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</si>
  <si>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</si>
  <si>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</si>
  <si>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</si>
  <si>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</si>
  <si>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</si>
  <si>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</si>
  <si>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</si>
  <si>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</si>
  <si>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</si>
  <si>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</si>
  <si>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</si>
  <si>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</si>
  <si>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</si>
  <si>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</si>
  <si>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</si>
  <si>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</si>
  <si>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</si>
  <si>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</si>
  <si>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</si>
  <si>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</si>
  <si>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</si>
  <si>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</si>
  <si>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</si>
  <si>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</si>
  <si>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</si>
  <si>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</si>
  <si>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</si>
  <si>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</si>
  <si>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</si>
  <si>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</si>
  <si>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</si>
  <si>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</si>
  <si>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</si>
  <si>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</si>
  <si>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</si>
  <si>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</si>
  <si>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</si>
  <si>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</si>
  <si>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</si>
  <si>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</si>
  <si>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</si>
  <si>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</si>
  <si>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</si>
  <si>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</si>
  <si>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</si>
  <si>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</si>
  <si>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</si>
  <si>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</si>
  <si>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</si>
  <si>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</si>
  <si>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</si>
  <si>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</si>
  <si>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</si>
  <si>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</si>
  <si>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</si>
  <si>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</si>
  <si>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</si>
  <si>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</si>
  <si>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</si>
  <si>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</si>
  <si>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</si>
  <si>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</si>
  <si>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</si>
  <si>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</si>
  <si>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</si>
  <si>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</si>
  <si>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</si>
  <si>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</si>
  <si>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</si>
  <si>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</si>
  <si>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</si>
  <si>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</si>
  <si>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</si>
  <si>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</si>
  <si>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</si>
  <si>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</si>
  <si>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</si>
  <si>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</si>
  <si>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</si>
  <si>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</si>
  <si>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</si>
  <si>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</si>
  <si>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</si>
  <si>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</si>
  <si>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</si>
  <si>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</si>
  <si>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</si>
  <si>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</si>
  <si>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</si>
  <si>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</si>
  <si>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</si>
  <si>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</si>
  <si>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</si>
  <si>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</si>
  <si>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</si>
  <si>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</si>
  <si>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</si>
  <si>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</si>
  <si>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</si>
  <si>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</si>
  <si>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</si>
  <si>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</si>
  <si>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</si>
  <si>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</si>
  <si>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</si>
  <si>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</si>
  <si>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</si>
  <si>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</si>
  <si>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</si>
  <si>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</si>
  <si>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</si>
  <si>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</si>
  <si>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</si>
  <si>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</si>
  <si>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</si>
  <si>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</si>
  <si>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</si>
  <si>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</si>
  <si>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</si>
  <si>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</si>
  <si>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</si>
  <si>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</si>
  <si>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</si>
  <si>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</si>
  <si>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</si>
  <si>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</si>
  <si>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</si>
  <si>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</si>
  <si>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</si>
  <si>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</si>
  <si>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</si>
  <si>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</si>
  <si>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</si>
  <si>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</si>
  <si>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</si>
  <si>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</si>
  <si>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</si>
  <si>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</si>
  <si>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</si>
  <si>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</si>
  <si>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</si>
  <si>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</si>
  <si>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</si>
  <si>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</si>
  <si>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</si>
  <si>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</si>
  <si>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</si>
  <si>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</si>
  <si>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</si>
  <si>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</si>
  <si>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</si>
  <si>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</si>
  <si>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</si>
  <si>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</si>
  <si>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</si>
  <si>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</si>
  <si>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</si>
  <si>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</si>
  <si>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</si>
  <si>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</si>
  <si>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</si>
  <si>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</si>
  <si>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</si>
  <si>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</si>
  <si>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</si>
  <si>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</si>
  <si>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</si>
  <si>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</si>
  <si>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</si>
  <si>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</si>
  <si>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</si>
  <si>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</si>
  <si>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</si>
  <si>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</si>
  <si>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</si>
  <si>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</si>
  <si>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</si>
  <si>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</si>
  <si>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</si>
  <si>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</si>
  <si>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</si>
  <si>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</si>
  <si>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</si>
  <si>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</si>
  <si>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</si>
  <si>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</si>
  <si>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</si>
  <si>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</si>
  <si>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</si>
  <si>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</si>
  <si>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</si>
  <si>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</si>
  <si>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</si>
  <si>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</si>
  <si>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</si>
  <si>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</si>
  <si>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</si>
  <si>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</si>
  <si>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</si>
  <si>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</si>
  <si>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</si>
  <si>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</si>
  <si>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</si>
  <si>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</si>
  <si>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</si>
  <si>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</si>
  <si>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</si>
  <si>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</si>
  <si>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</si>
  <si>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</si>
  <si>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</si>
  <si>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</si>
  <si>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</si>
  <si>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</si>
  <si>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</si>
  <si>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</si>
  <si>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</si>
  <si>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</si>
  <si>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</si>
  <si>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</si>
  <si>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</si>
  <si>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</si>
  <si>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</si>
  <si>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</si>
  <si>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</si>
  <si>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</si>
  <si>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</si>
  <si>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</si>
  <si>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</si>
  <si>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</si>
  <si>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</si>
  <si>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</si>
  <si>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</si>
  <si>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</si>
  <si>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</si>
  <si>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</si>
  <si>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</si>
  <si>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</si>
  <si>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</si>
  <si>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</si>
  <si>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</si>
  <si>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</si>
  <si>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</si>
  <si>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</si>
  <si>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</si>
  <si>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</si>
  <si>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</si>
  <si>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</si>
  <si>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</si>
  <si>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</si>
  <si>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</si>
  <si>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</si>
  <si>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</si>
  <si>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</si>
  <si>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</si>
  <si>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</si>
  <si>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</si>
  <si>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</si>
  <si>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</si>
  <si>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</si>
  <si>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</si>
  <si>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</si>
  <si>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</si>
  <si>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</si>
  <si>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</si>
  <si>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</si>
  <si>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</si>
  <si>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</si>
  <si>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</si>
  <si>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</si>
  <si>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</si>
  <si>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</si>
  <si>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</si>
  <si>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</si>
  <si>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</si>
  <si>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</si>
  <si>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</si>
  <si>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</si>
  <si>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</si>
  <si>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</si>
  <si>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</si>
  <si>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</si>
  <si>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</si>
  <si>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</si>
  <si>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</si>
  <si>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</si>
  <si>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</si>
  <si>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</si>
  <si>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</si>
  <si>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</si>
  <si>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</si>
  <si>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</si>
  <si>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</si>
  <si>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</si>
  <si>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</si>
  <si>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</si>
  <si>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</si>
  <si>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</si>
  <si>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</si>
  <si>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</si>
  <si>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</si>
  <si>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</si>
  <si>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</si>
  <si>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</si>
  <si>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</si>
  <si>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</si>
  <si>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</si>
  <si>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</si>
  <si>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</si>
  <si>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</si>
  <si>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</si>
  <si>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</si>
  <si>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</si>
  <si>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</si>
  <si>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</si>
  <si>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</si>
  <si>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</si>
  <si>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</si>
  <si>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</si>
  <si>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</si>
  <si>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</si>
  <si>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</si>
  <si>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</si>
  <si>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</si>
  <si>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</si>
  <si>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</si>
  <si>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</si>
  <si>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</si>
  <si>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</si>
  <si>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</si>
  <si>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</si>
  <si>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</si>
  <si>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</si>
  <si>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</si>
  <si>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</si>
  <si>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</si>
  <si>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</si>
  <si>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</si>
  <si>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</si>
  <si>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</si>
  <si>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</si>
  <si>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</si>
  <si>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</si>
  <si>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</si>
  <si>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</si>
  <si>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</si>
  <si>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</si>
  <si>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</si>
  <si>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</si>
  <si>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</si>
  <si>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</si>
  <si>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</si>
  <si>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</si>
  <si>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</si>
  <si>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</si>
  <si>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</si>
  <si>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</si>
  <si>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</si>
  <si>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</si>
  <si>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</si>
  <si>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</si>
  <si>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</si>
  <si>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</si>
  <si>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</si>
  <si>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</si>
  <si>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</si>
  <si>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</si>
  <si>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</si>
  <si>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</si>
  <si>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</si>
  <si>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</si>
  <si>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</si>
  <si>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</si>
  <si>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</si>
  <si>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</si>
  <si>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</si>
  <si>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</si>
  <si>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</si>
  <si>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</si>
  <si>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</si>
  <si>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</si>
  <si>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</si>
  <si>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</si>
  <si>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</si>
  <si>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</si>
  <si>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</si>
  <si>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</si>
  <si>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</si>
  <si>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</si>
  <si>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</si>
  <si>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</si>
  <si>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</si>
  <si>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</si>
  <si>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</si>
  <si>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</si>
  <si>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</si>
  <si>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</si>
  <si>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</si>
  <si>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</si>
  <si>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</si>
  <si>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</si>
  <si>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</si>
  <si>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</si>
  <si>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</si>
  <si>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</si>
  <si>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</si>
  <si>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</si>
  <si>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</si>
  <si>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</si>
  <si>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</si>
  <si>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</si>
  <si>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</si>
  <si>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</si>
  <si>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</si>
  <si>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</si>
  <si>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</si>
  <si>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</si>
  <si>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</si>
  <si>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</si>
  <si>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</si>
  <si>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</si>
  <si>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</si>
  <si>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</si>
  <si>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</si>
  <si>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</si>
  <si>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</si>
  <si>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</si>
  <si>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</si>
  <si>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</si>
  <si>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</si>
  <si>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</si>
  <si>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</si>
  <si>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</si>
  <si>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</si>
  <si>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</si>
  <si>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</si>
  <si>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</si>
  <si>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</si>
  <si>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</si>
  <si>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</si>
  <si>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</si>
  <si>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</si>
  <si>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</si>
  <si>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</si>
  <si>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</si>
  <si>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</si>
  <si>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</si>
  <si>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</si>
  <si>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</si>
  <si>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</si>
  <si>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</si>
  <si>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</si>
  <si>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</si>
  <si>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</si>
  <si>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</si>
  <si>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</si>
  <si>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</si>
  <si>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</si>
  <si>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</si>
  <si>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</si>
  <si>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</si>
  <si>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</si>
  <si>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</si>
  <si>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</si>
  <si>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</si>
  <si>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</si>
  <si>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</si>
  <si>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</si>
  <si>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</si>
  <si>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</si>
  <si>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</si>
  <si>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</si>
  <si>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</si>
  <si>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</si>
  <si>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</si>
  <si>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</si>
  <si>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</si>
  <si>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</si>
  <si>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</si>
  <si>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</si>
  <si>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</si>
  <si>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</si>
  <si>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</si>
  <si>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</si>
  <si>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</si>
  <si>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</si>
  <si>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</si>
  <si>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</si>
  <si>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</si>
  <si>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</si>
  <si>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</si>
  <si>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</si>
  <si>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</si>
  <si>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</si>
  <si>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</si>
  <si>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</si>
  <si>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</si>
  <si>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</si>
  <si>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</si>
  <si>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</si>
  <si>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</si>
  <si>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</si>
  <si>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</si>
  <si>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</si>
  <si>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</si>
  <si>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</si>
  <si>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</si>
  <si>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</si>
  <si>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</si>
  <si>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</si>
  <si>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</si>
  <si>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</si>
  <si>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</si>
  <si>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</si>
  <si>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</si>
  <si>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</si>
  <si>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</si>
  <si>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</si>
  <si>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</si>
  <si>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</si>
  <si>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</si>
  <si>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</si>
  <si>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</si>
  <si>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</si>
  <si>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</si>
  <si>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</si>
  <si>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</si>
  <si>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</si>
  <si>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</si>
  <si>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</si>
  <si>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</si>
  <si>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</si>
  <si>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</si>
  <si>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</si>
  <si>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</si>
  <si>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</si>
  <si>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</si>
  <si>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</si>
  <si>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</si>
  <si>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</si>
  <si>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</si>
  <si>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</si>
  <si>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</si>
  <si>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</si>
  <si>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</si>
  <si>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</si>
  <si>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</si>
  <si>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</si>
  <si>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</si>
  <si>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</si>
  <si>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</si>
  <si>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</si>
  <si>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</si>
  <si>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</si>
  <si>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</si>
  <si>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</si>
  <si>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</si>
  <si>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</si>
  <si>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</si>
  <si>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</si>
  <si>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</si>
  <si>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</si>
  <si>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</si>
  <si>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</si>
  <si>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</si>
  <si>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</si>
  <si>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</si>
  <si>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</si>
  <si>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</si>
  <si>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</si>
  <si>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</si>
  <si>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</si>
  <si>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</si>
  <si>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</si>
  <si>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</si>
  <si>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</si>
  <si>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</si>
  <si>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</si>
  <si>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</si>
  <si>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</si>
  <si>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</si>
  <si>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</si>
  <si>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</si>
  <si>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</si>
  <si>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</si>
  <si>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</si>
  <si>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</si>
  <si>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</si>
  <si>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</si>
  <si>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</si>
  <si>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</si>
  <si>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</si>
  <si>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</si>
  <si>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</si>
  <si>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</si>
  <si>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</si>
  <si>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</si>
  <si>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</si>
  <si>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</si>
  <si>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</si>
  <si>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</si>
  <si>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</si>
  <si>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</si>
  <si>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</si>
  <si>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</si>
  <si>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</si>
  <si>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</si>
  <si>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</si>
  <si>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</si>
  <si>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</si>
  <si>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</si>
  <si>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</si>
  <si>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</si>
  <si>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</si>
  <si>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</si>
  <si>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</si>
  <si>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</si>
  <si>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</si>
  <si>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</si>
  <si>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</si>
  <si>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</si>
  <si>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</si>
  <si>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</si>
  <si>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</si>
  <si>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</si>
  <si>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</si>
  <si>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</si>
  <si>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</si>
  <si>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</si>
  <si>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</si>
  <si>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</si>
  <si>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</si>
  <si>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</si>
  <si>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</si>
  <si>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</si>
  <si>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</si>
  <si>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</si>
  <si>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</si>
  <si>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</si>
  <si>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</si>
  <si>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</si>
  <si>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</si>
  <si>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</si>
  <si>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</si>
  <si>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</si>
  <si>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</si>
  <si>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</si>
  <si>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</si>
  <si>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</si>
  <si>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</si>
  <si>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</si>
  <si>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</si>
  <si>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</si>
  <si>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</si>
  <si>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</si>
  <si>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</si>
  <si>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</si>
  <si>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</si>
  <si>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</si>
  <si>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</si>
  <si>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</si>
  <si>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</si>
  <si>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</si>
  <si>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</si>
  <si>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</si>
  <si>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</si>
  <si>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</si>
  <si>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</si>
  <si>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</si>
  <si>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</si>
  <si>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</si>
  <si>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</si>
  <si>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</si>
  <si>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</si>
  <si>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</si>
  <si>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</si>
  <si>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</si>
  <si>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</si>
  <si>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</si>
  <si>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</si>
  <si>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</si>
  <si>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</si>
  <si>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</si>
  <si>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</si>
  <si>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</si>
  <si>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</si>
  <si>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</si>
  <si>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</si>
  <si>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</si>
  <si>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</si>
  <si>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</si>
  <si>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</si>
  <si>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</si>
  <si>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</si>
  <si>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</si>
  <si>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</si>
  <si>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</si>
  <si>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</si>
  <si>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</si>
  <si>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</si>
  <si>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</si>
  <si>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</si>
  <si>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</si>
  <si>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</si>
  <si>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</si>
  <si>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</si>
  <si>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</si>
  <si>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</si>
  <si>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</si>
  <si>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</si>
  <si>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</si>
  <si>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</si>
  <si>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</si>
  <si>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</si>
  <si>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</si>
  <si>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</si>
  <si>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</si>
  <si>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</si>
  <si>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</si>
  <si>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</si>
  <si>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</si>
  <si>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</si>
  <si>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</si>
  <si>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</si>
  <si>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</si>
  <si>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</si>
  <si>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</si>
  <si>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</si>
  <si>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</si>
  <si>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</si>
  <si>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</si>
  <si>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</si>
  <si>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</si>
  <si>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</si>
  <si>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</si>
  <si>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</si>
  <si>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</si>
  <si>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</si>
  <si>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</si>
  <si>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</si>
  <si>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</si>
  <si>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</si>
  <si>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</si>
  <si>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</si>
  <si>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</si>
  <si>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</si>
  <si>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</si>
  <si>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</si>
  <si>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</si>
  <si>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</si>
  <si>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</si>
  <si>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</si>
  <si>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</si>
  <si>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</si>
  <si>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</si>
  <si>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</si>
  <si>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</si>
  <si>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</si>
  <si>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</si>
  <si>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</si>
  <si>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</si>
  <si>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</si>
  <si>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</si>
  <si>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</si>
  <si>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</si>
  <si>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</si>
  <si>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</si>
  <si>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</si>
  <si>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</si>
  <si>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</si>
  <si>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</si>
  <si>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</si>
  <si>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</si>
  <si>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</si>
  <si>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</si>
  <si>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</si>
  <si>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</si>
  <si>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</si>
  <si>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</si>
  <si>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</si>
  <si>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</si>
  <si>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</si>
  <si>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</si>
  <si>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</si>
  <si>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</si>
  <si>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</si>
  <si>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</si>
  <si>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</si>
  <si>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</si>
  <si>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</si>
  <si>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</si>
  <si>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</si>
  <si>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</si>
  <si>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</si>
  <si>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</si>
  <si>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</si>
  <si>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</si>
  <si>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</si>
  <si>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</si>
  <si>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</si>
  <si>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</si>
  <si>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</si>
  <si>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</si>
  <si>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</si>
  <si>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</si>
  <si>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</si>
  <si>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</si>
  <si>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</si>
  <si>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</si>
  <si>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</si>
  <si>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</si>
  <si>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</si>
  <si>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</si>
  <si>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</si>
  <si>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</si>
  <si>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</si>
  <si>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</si>
  <si>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</si>
  <si>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</si>
  <si>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</si>
  <si>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</si>
  <si>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</si>
  <si>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</si>
  <si>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</si>
  <si>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</si>
  <si>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</si>
  <si>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</si>
  <si>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</si>
  <si>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</si>
  <si>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</si>
  <si>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</si>
  <si>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</si>
  <si>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</si>
  <si>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</si>
  <si>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</si>
  <si>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</si>
  <si>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</si>
  <si>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</si>
  <si>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</si>
  <si>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</si>
  <si>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</si>
  <si>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</si>
  <si>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</si>
  <si>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</si>
  <si>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</si>
  <si>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</si>
  <si>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</si>
  <si>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</si>
  <si>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</si>
  <si>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</si>
  <si>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</si>
  <si>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</si>
  <si>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</si>
  <si>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</si>
  <si>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</si>
  <si>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</si>
  <si>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</si>
  <si>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</si>
  <si>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</si>
  <si>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</si>
  <si>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</si>
  <si>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</si>
  <si>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</si>
  <si>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</si>
  <si>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</si>
  <si>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</si>
  <si>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</si>
  <si>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</si>
  <si>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</si>
  <si>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</si>
  <si>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</si>
  <si>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</si>
  <si>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</si>
  <si>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</si>
  <si>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</si>
  <si>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</si>
  <si>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</si>
  <si>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</si>
  <si>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</si>
  <si>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</si>
  <si>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</si>
  <si>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</si>
  <si>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</si>
  <si>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</si>
  <si>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</si>
  <si>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</si>
  <si>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</si>
  <si>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</si>
  <si>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</si>
  <si>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</si>
  <si>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</si>
  <si>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</si>
  <si>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</si>
  <si>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</si>
  <si>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</si>
  <si>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</si>
  <si>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</si>
  <si>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</si>
  <si>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</si>
  <si>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</si>
  <si>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</si>
  <si>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</si>
  <si>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</si>
  <si>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</si>
  <si>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</si>
  <si>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</si>
  <si>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</si>
  <si>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</si>
  <si>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</si>
  <si>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</si>
  <si>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</si>
  <si>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</si>
  <si>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</si>
  <si>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</si>
  <si>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</si>
  <si>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</si>
  <si>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</si>
  <si>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</si>
  <si>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</si>
  <si>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</si>
  <si>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</si>
  <si>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</si>
  <si>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</si>
  <si>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</si>
  <si>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</si>
  <si>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</si>
  <si>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</si>
  <si>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</si>
  <si>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</si>
  <si>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</si>
  <si>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</si>
  <si>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</si>
  <si>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</si>
  <si>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</si>
  <si>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</si>
  <si>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</si>
  <si>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</si>
  <si>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</si>
  <si>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</si>
  <si>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</si>
  <si>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</si>
  <si>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</si>
  <si>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</si>
  <si>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</si>
  <si>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</si>
  <si>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</si>
  <si>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</si>
  <si>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</si>
  <si>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</si>
  <si>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</si>
  <si>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</si>
  <si>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</si>
  <si>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</si>
  <si>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</si>
  <si>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</si>
  <si>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</si>
  <si>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</si>
  <si>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</si>
  <si>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</si>
  <si>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</si>
  <si>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</si>
  <si>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</si>
  <si>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</si>
  <si>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</si>
  <si>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</si>
  <si>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</si>
  <si>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</si>
  <si>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</si>
  <si>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</si>
  <si>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</si>
  <si>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</si>
  <si>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</si>
  <si>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</si>
  <si>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</si>
  <si>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</si>
  <si>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</si>
  <si>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</si>
  <si>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</si>
  <si>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</si>
  <si>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</si>
  <si>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</si>
  <si>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</si>
  <si>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</si>
  <si>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</si>
  <si>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</si>
  <si>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</si>
  <si>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</si>
  <si>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</si>
  <si>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</si>
  <si>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</si>
  <si>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</si>
  <si>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</si>
  <si>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</si>
  <si>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</si>
  <si>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</si>
  <si>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</si>
  <si>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</si>
  <si>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</si>
  <si>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</si>
  <si>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</si>
  <si>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</si>
  <si>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</si>
  <si>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</si>
  <si>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</si>
  <si>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</si>
  <si>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</si>
  <si>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</si>
  <si>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</si>
  <si>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</si>
  <si>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</si>
  <si>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</si>
  <si>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</si>
  <si>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</si>
  <si>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</si>
  <si>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</si>
  <si>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</si>
  <si>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</si>
  <si>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</si>
  <si>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</si>
  <si>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</si>
  <si>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</si>
  <si>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</si>
  <si>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</si>
  <si>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</si>
  <si>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</si>
  <si>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</si>
  <si>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</si>
  <si>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</si>
  <si>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</si>
  <si>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</si>
  <si>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</si>
  <si>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</si>
  <si>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</si>
  <si>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</si>
  <si>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</si>
  <si>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</si>
  <si>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</si>
  <si>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</si>
  <si>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</si>
  <si>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</si>
  <si>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</si>
  <si>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</si>
  <si>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</si>
  <si>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</si>
  <si>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</si>
  <si>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</si>
  <si>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</si>
  <si>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</si>
  <si>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</si>
  <si>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</si>
  <si>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</si>
  <si>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</si>
  <si>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</si>
  <si>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</si>
  <si>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</si>
  <si>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</si>
  <si>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</si>
  <si>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</si>
  <si>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</si>
  <si>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</si>
  <si>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</si>
  <si>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</si>
  <si>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</si>
  <si>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</si>
  <si>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</si>
  <si>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</si>
  <si>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</si>
  <si>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</si>
  <si>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</si>
  <si>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</si>
  <si>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</si>
  <si>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</si>
  <si>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</si>
  <si>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</si>
  <si>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</si>
  <si>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</si>
  <si>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</si>
  <si>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</si>
  <si>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</si>
  <si>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</si>
  <si>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</si>
  <si>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</si>
  <si>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</si>
  <si>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</si>
  <si>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</si>
  <si>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</si>
  <si>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</si>
  <si>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</si>
  <si>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</si>
  <si>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</si>
  <si>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</si>
  <si>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</si>
  <si>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</si>
  <si>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</si>
  <si>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</si>
  <si>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</si>
  <si>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</si>
  <si>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</si>
  <si>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</si>
  <si>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</si>
  <si>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</si>
  <si>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</si>
  <si>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</si>
  <si>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</si>
  <si>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</si>
  <si>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</si>
  <si>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</si>
  <si>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</si>
  <si>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</si>
  <si>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</si>
  <si>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</si>
  <si>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</si>
  <si>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</si>
  <si>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</si>
  <si>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</si>
  <si>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</si>
  <si>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</si>
  <si>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</si>
  <si>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</si>
  <si>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</si>
  <si>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</si>
  <si>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</si>
  <si>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</si>
  <si>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</si>
  <si>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</si>
  <si>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</si>
  <si>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</si>
  <si>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</si>
  <si>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</si>
  <si>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</si>
  <si>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</si>
  <si>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</si>
  <si>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</si>
  <si>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</si>
  <si>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</si>
  <si>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</si>
  <si>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</si>
  <si>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</si>
  <si>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</si>
  <si>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</si>
  <si>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</si>
  <si>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</si>
  <si>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</si>
  <si>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</si>
  <si>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</si>
  <si>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</si>
  <si>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</si>
  <si>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</si>
  <si>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</si>
  <si>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</si>
  <si>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</si>
  <si>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</si>
  <si>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</si>
  <si>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</si>
  <si>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</si>
  <si>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</si>
  <si>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</si>
  <si>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</si>
  <si>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</si>
  <si>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</si>
  <si>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</si>
  <si>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</si>
  <si>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</si>
  <si>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</si>
  <si>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</si>
  <si>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</si>
  <si>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</si>
  <si>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</si>
  <si>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</si>
  <si>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</si>
  <si>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</si>
  <si>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</si>
  <si>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</si>
  <si>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</si>
  <si>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</si>
  <si>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</si>
  <si>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</si>
  <si>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</si>
  <si>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</si>
  <si>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</si>
  <si>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</si>
  <si>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</si>
  <si>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</si>
  <si>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</si>
  <si>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</si>
  <si>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</si>
  <si>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</si>
  <si>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</si>
  <si>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</si>
  <si>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</si>
  <si>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</si>
  <si>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</si>
  <si>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</si>
  <si>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</si>
  <si>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</si>
  <si>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</si>
  <si>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</si>
  <si>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</si>
  <si>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</si>
  <si>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</si>
  <si>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</si>
  <si>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</si>
  <si>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</si>
  <si>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</si>
  <si>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</si>
  <si>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</si>
  <si>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</si>
  <si>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</si>
  <si>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</si>
  <si>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</si>
  <si>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</si>
  <si>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</si>
  <si>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</si>
  <si>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</si>
  <si>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</si>
  <si>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</si>
  <si>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</si>
  <si>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</si>
  <si>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</si>
  <si>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</si>
  <si>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</si>
  <si>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</si>
  <si>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</si>
  <si>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</si>
  <si>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</si>
  <si>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</si>
  <si>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</si>
  <si>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</si>
  <si>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</si>
  <si>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</si>
  <si>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</si>
  <si>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</si>
  <si>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</si>
  <si>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</si>
  <si>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</si>
  <si>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</si>
  <si>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</si>
  <si>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</si>
  <si>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</si>
  <si>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</si>
  <si>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</si>
  <si>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</si>
  <si>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</si>
  <si>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</si>
  <si>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</si>
  <si>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</si>
  <si>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</si>
  <si>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</si>
  <si>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</si>
  <si>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</si>
  <si>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</si>
  <si>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</si>
  <si>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</si>
  <si>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</si>
  <si>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</si>
  <si>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</si>
  <si>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</si>
  <si>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</si>
  <si>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</si>
  <si>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</si>
  <si>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</si>
  <si>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</si>
  <si>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</si>
  <si>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</si>
  <si>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</si>
  <si>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</si>
  <si>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</si>
  <si>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</si>
  <si>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</si>
  <si>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</si>
  <si>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</si>
  <si>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</si>
  <si>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</si>
  <si>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</si>
  <si>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</si>
  <si>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</si>
  <si>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</si>
  <si>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</si>
  <si>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</si>
  <si>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</si>
  <si>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</si>
  <si>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</si>
  <si>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</si>
  <si>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</si>
  <si>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</si>
  <si>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</si>
  <si>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</si>
  <si>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</si>
  <si>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</si>
  <si>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</si>
  <si>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</si>
  <si>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</si>
  <si>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</si>
  <si>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</si>
  <si>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</si>
  <si>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</si>
  <si>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</si>
  <si>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</si>
  <si>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</si>
  <si>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</si>
  <si>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</si>
  <si>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</si>
  <si>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</si>
  <si>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</si>
  <si>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</si>
  <si>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</si>
  <si>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</si>
  <si>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</si>
  <si>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</si>
  <si>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</si>
  <si>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</si>
  <si>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</si>
  <si>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</si>
  <si>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</si>
  <si>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</si>
  <si>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</si>
  <si>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</si>
  <si>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</si>
  <si>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</si>
  <si>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</si>
  <si>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</si>
  <si>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</si>
  <si>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</si>
  <si>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</si>
  <si>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</si>
  <si>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</si>
  <si>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</si>
  <si>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</si>
  <si>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</si>
  <si>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</si>
  <si>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</si>
  <si>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</si>
  <si>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</si>
  <si>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</si>
  <si>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</si>
  <si>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</si>
  <si>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</si>
  <si>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</si>
  <si>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</si>
  <si>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</si>
  <si>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</si>
  <si>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</si>
  <si>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</si>
  <si>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</si>
  <si>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</si>
  <si>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</si>
  <si>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</si>
  <si>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</si>
  <si>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</si>
  <si>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</si>
  <si>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</si>
  <si>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</si>
  <si>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</si>
  <si>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</si>
  <si>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</si>
  <si>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</si>
  <si>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</si>
  <si>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</si>
  <si>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</si>
  <si>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</si>
  <si>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</si>
  <si>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</si>
  <si>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</si>
  <si>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</si>
  <si>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</si>
  <si>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</si>
  <si>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</si>
  <si>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</si>
  <si>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</si>
  <si>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</si>
  <si>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</si>
  <si>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</si>
  <si>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</si>
  <si>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</si>
  <si>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</si>
  <si>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</si>
  <si>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</si>
  <si>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</si>
  <si>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</si>
  <si>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</si>
  <si>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</si>
  <si>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</si>
  <si>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</si>
  <si>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</si>
  <si>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</si>
  <si>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</si>
  <si>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</si>
  <si>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</si>
  <si>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</si>
  <si>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</si>
  <si>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</si>
  <si>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</si>
  <si>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</si>
  <si>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</si>
  <si>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</si>
  <si>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</si>
  <si>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</si>
  <si>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</si>
  <si>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</si>
  <si>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</si>
  <si>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</si>
  <si>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</si>
  <si>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</si>
  <si>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</si>
  <si>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</si>
  <si>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</si>
  <si>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</si>
  <si>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</si>
  <si>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</si>
  <si>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</si>
  <si>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</si>
  <si>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</si>
  <si>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</si>
  <si>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</si>
  <si>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</si>
  <si>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</si>
  <si>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</si>
  <si>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</si>
  <si>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</si>
  <si>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</si>
  <si>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</si>
  <si>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</si>
  <si>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</si>
  <si>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</si>
  <si>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</si>
  <si>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</si>
  <si>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</si>
  <si>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</si>
  <si>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</si>
  <si>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</si>
  <si>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</si>
  <si>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</si>
  <si>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</si>
  <si>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</si>
  <si>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</si>
  <si>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</si>
  <si>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</si>
  <si>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</si>
  <si>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</si>
  <si>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</si>
  <si>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</si>
  <si>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</si>
  <si>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</si>
  <si>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</si>
  <si>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</si>
  <si>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</si>
  <si>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</si>
  <si>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</si>
  <si>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</si>
  <si>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</si>
  <si>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</si>
  <si>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</si>
  <si>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</si>
  <si>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</si>
  <si>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</si>
  <si>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</si>
  <si>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</si>
  <si>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</si>
  <si>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</si>
  <si>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</si>
  <si>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</si>
  <si>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</si>
  <si>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</si>
  <si>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</si>
  <si>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</si>
  <si>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</si>
  <si>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</si>
  <si>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</si>
  <si>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</si>
  <si>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</si>
  <si>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</si>
  <si>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</si>
  <si>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</si>
  <si>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</si>
  <si>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</si>
  <si>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</si>
  <si>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</si>
  <si>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</si>
  <si>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</si>
  <si>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</si>
  <si>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</si>
  <si>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</si>
  <si>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</si>
  <si>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</si>
  <si>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</si>
  <si>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</si>
  <si>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</si>
  <si>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</si>
  <si>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</si>
  <si>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</si>
  <si>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</si>
  <si>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</si>
  <si>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</si>
  <si>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</si>
  <si>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</si>
  <si>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</si>
  <si>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</si>
  <si>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</si>
  <si>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</si>
  <si>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</si>
  <si>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</si>
  <si>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</si>
  <si>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</si>
  <si>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</si>
  <si>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</si>
  <si>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</si>
  <si>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</si>
  <si>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</si>
  <si>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</si>
  <si>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</si>
  <si>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</si>
  <si>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</si>
  <si>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</si>
  <si>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</si>
  <si>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</si>
  <si>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</si>
  <si>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</si>
  <si>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</si>
  <si>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</si>
  <si>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</si>
  <si>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</si>
  <si>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</si>
  <si>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</si>
  <si>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</si>
  <si>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</si>
  <si>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</si>
  <si>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</si>
  <si>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</si>
  <si>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</si>
  <si>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</si>
  <si>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</si>
  <si>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</si>
  <si>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</si>
  <si>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</si>
  <si>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</si>
  <si>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</si>
  <si>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</si>
  <si>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</si>
  <si>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</si>
  <si>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</si>
  <si>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</si>
  <si>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</si>
  <si>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</si>
  <si>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</si>
  <si>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</si>
  <si>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</si>
  <si>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</si>
  <si>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</si>
  <si>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</si>
  <si>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</si>
  <si>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</si>
  <si>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</si>
  <si>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</si>
  <si>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</si>
  <si>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</si>
  <si>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</si>
  <si>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</si>
  <si>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</si>
  <si>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</si>
  <si>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</si>
  <si>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</si>
  <si>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</si>
  <si>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</si>
  <si>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</si>
  <si>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</si>
  <si>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</si>
  <si>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</si>
  <si>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</si>
  <si>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</si>
  <si>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</si>
  <si>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</si>
  <si>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</si>
  <si>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</si>
  <si>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</si>
  <si>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</si>
  <si>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</si>
  <si>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</si>
  <si>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</si>
  <si>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</si>
  <si>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</si>
  <si>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</si>
  <si>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</si>
  <si>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</si>
  <si>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</si>
  <si>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</si>
  <si>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</si>
  <si>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</si>
  <si>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</si>
  <si>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</si>
  <si>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</si>
  <si>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</si>
  <si>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</si>
  <si>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</si>
  <si>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</si>
  <si>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</si>
  <si>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</si>
  <si>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</si>
  <si>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</si>
  <si>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</si>
  <si>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</si>
  <si>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</si>
  <si>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</si>
  <si>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</si>
  <si>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</si>
  <si>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</si>
  <si>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</si>
  <si>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</si>
  <si>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</si>
  <si>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</si>
  <si>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</si>
  <si>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</si>
  <si>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</si>
  <si>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</si>
  <si>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</si>
  <si>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</si>
  <si>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</si>
  <si>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</si>
  <si>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</si>
  <si>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</si>
  <si>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</si>
  <si>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</si>
  <si>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</si>
  <si>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</si>
  <si>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</si>
  <si>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</si>
  <si>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</si>
  <si>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</si>
  <si>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</si>
  <si>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</si>
  <si>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</si>
  <si>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</si>
  <si>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</si>
  <si>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</si>
  <si>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</si>
  <si>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</si>
  <si>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</si>
  <si>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</si>
  <si>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</si>
  <si>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</si>
  <si>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</si>
  <si>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</si>
  <si>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</si>
  <si>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</si>
  <si>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</si>
  <si>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</si>
  <si>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</si>
  <si>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</si>
  <si>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</si>
  <si>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</si>
  <si>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</si>
  <si>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</si>
  <si>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</si>
  <si>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</si>
  <si>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</si>
  <si>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</si>
  <si>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</si>
  <si>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</si>
  <si>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</si>
  <si>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</si>
  <si>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</si>
  <si>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</si>
  <si>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</si>
  <si>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</si>
  <si>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</si>
  <si>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</si>
  <si>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</si>
  <si>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</si>
  <si>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</si>
  <si>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</si>
  <si>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</si>
  <si>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</si>
  <si>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</si>
  <si>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</si>
  <si>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</si>
  <si>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</si>
  <si>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</si>
  <si>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</si>
  <si>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</si>
  <si>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</si>
  <si>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</si>
  <si>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</si>
  <si>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</si>
  <si>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</si>
  <si>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</si>
  <si>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</si>
  <si>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</si>
  <si>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</si>
  <si>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</si>
  <si>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</si>
  <si>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</si>
  <si>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</si>
  <si>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</si>
  <si>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</si>
  <si>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</si>
  <si>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</si>
  <si>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</si>
  <si>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</si>
  <si>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</si>
  <si>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</si>
  <si>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</si>
  <si>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</si>
  <si>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</si>
  <si>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</si>
  <si>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</si>
  <si>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</si>
  <si>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</si>
  <si>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</si>
  <si>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</si>
  <si>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</si>
  <si>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</si>
  <si>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</si>
  <si>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</si>
  <si>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</si>
  <si>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</si>
  <si>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</si>
  <si>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</si>
  <si>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</si>
  <si>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</si>
  <si>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</si>
  <si>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</si>
  <si>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</si>
  <si>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</si>
  <si>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</si>
  <si>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</si>
  <si>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</si>
  <si>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</si>
  <si>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</si>
  <si>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</si>
  <si>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</si>
  <si>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</si>
  <si>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</si>
  <si>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</si>
  <si>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</si>
  <si>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</si>
  <si>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</si>
  <si>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</si>
  <si>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</si>
  <si>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</si>
  <si>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</si>
  <si>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</si>
  <si>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</si>
  <si>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</si>
  <si>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</si>
  <si>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</si>
  <si>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</si>
  <si>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</si>
  <si>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</si>
  <si>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</si>
  <si>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</si>
  <si>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</si>
  <si>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</si>
  <si>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</si>
  <si>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</si>
  <si>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</si>
  <si>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</si>
  <si>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</si>
  <si>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</si>
  <si>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</si>
  <si>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</si>
  <si>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</si>
  <si>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</si>
  <si>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</si>
  <si>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</si>
  <si>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</si>
  <si>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</si>
  <si>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</si>
  <si>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</si>
  <si>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</si>
  <si>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</si>
  <si>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</si>
  <si>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</si>
  <si>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</si>
  <si>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</si>
  <si>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</si>
  <si>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</si>
  <si>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</si>
  <si>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</si>
  <si>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</si>
  <si>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</si>
  <si>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</si>
  <si>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</si>
  <si>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</si>
  <si>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</si>
  <si>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</si>
  <si>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</si>
  <si>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</si>
  <si>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</si>
  <si>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</si>
  <si>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</si>
  <si>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</si>
  <si>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</si>
  <si>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</si>
  <si>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</si>
  <si>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</si>
  <si>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</si>
  <si>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</si>
  <si>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</si>
  <si>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</si>
  <si>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</si>
  <si>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</si>
  <si>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</si>
  <si>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</si>
  <si>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</si>
  <si>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</si>
  <si>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</si>
  <si>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</si>
  <si>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</si>
  <si>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</si>
  <si>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</si>
  <si>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</si>
  <si>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</si>
  <si>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</si>
  <si>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</si>
  <si>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</si>
  <si>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</si>
  <si>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</si>
  <si>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</si>
  <si>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</si>
  <si>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</si>
  <si>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</si>
  <si>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</si>
  <si>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</si>
  <si>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</si>
  <si>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</si>
  <si>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</si>
  <si>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</si>
  <si>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</si>
  <si>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</si>
  <si>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</si>
  <si>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</si>
  <si>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</si>
  <si>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</si>
  <si>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</si>
  <si>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</si>
  <si>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</si>
  <si>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</si>
  <si>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</si>
  <si>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</si>
  <si>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</si>
  <si>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</si>
  <si>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</si>
  <si>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</si>
  <si>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</si>
  <si>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</si>
  <si>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</si>
  <si>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</si>
  <si>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</si>
  <si>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</si>
  <si>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</si>
  <si>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</si>
  <si>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</si>
  <si>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</si>
  <si>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</si>
  <si>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</si>
  <si>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</si>
  <si>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</si>
  <si>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</si>
  <si>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</si>
  <si>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</si>
  <si>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</si>
  <si>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</si>
  <si>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</si>
  <si>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</si>
  <si>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</si>
  <si>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</si>
  <si>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</si>
  <si>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</si>
  <si>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</si>
  <si>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</si>
  <si>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</si>
  <si>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</si>
  <si>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</si>
  <si>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</si>
  <si>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</si>
  <si>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</si>
  <si>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</si>
  <si>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</si>
  <si>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</si>
  <si>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</si>
  <si>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</si>
  <si>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</si>
  <si>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</si>
  <si>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</si>
  <si>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</si>
  <si>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</si>
  <si>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</si>
  <si>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</si>
  <si>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</si>
  <si>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</si>
  <si>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</si>
  <si>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</si>
  <si>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</si>
  <si>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</si>
  <si>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</si>
  <si>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</si>
  <si>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</si>
  <si>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</si>
  <si>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</si>
  <si>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</si>
  <si>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</si>
  <si>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</si>
  <si>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</si>
  <si>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</si>
  <si>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</si>
  <si>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</si>
  <si>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</si>
  <si>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</si>
  <si>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</si>
  <si>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</si>
  <si>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</si>
  <si>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</si>
  <si>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</si>
  <si>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</si>
  <si>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</si>
  <si>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</si>
  <si>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</si>
  <si>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</si>
  <si>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</si>
  <si>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</si>
  <si>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</si>
  <si>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</si>
  <si>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</si>
  <si>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</si>
  <si>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</si>
  <si>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</si>
  <si>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</si>
  <si>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</si>
  <si>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</si>
  <si>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</si>
  <si>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</si>
  <si>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</si>
  <si>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</si>
  <si>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</si>
  <si>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</si>
  <si>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</si>
  <si>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</si>
  <si>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</si>
  <si>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</si>
  <si>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</si>
  <si>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</si>
  <si>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</si>
  <si>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</si>
  <si>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</si>
  <si>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</si>
  <si>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</si>
  <si>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</si>
  <si>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</si>
  <si>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</si>
  <si>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</si>
  <si>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</si>
  <si>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</si>
  <si>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</si>
  <si>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</si>
  <si>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</si>
  <si>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</si>
  <si>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</si>
  <si>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</si>
  <si>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</si>
  <si>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</si>
  <si>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</si>
  <si>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</si>
  <si>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</si>
  <si>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</si>
  <si>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</si>
  <si>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</si>
  <si>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</si>
  <si>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</si>
  <si>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</si>
  <si>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</si>
  <si>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</si>
  <si>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</si>
  <si>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</si>
  <si>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</si>
  <si>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</si>
  <si>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</si>
  <si>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</si>
  <si>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</si>
  <si>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</si>
  <si>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</si>
  <si>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</si>
  <si>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</si>
  <si>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</si>
  <si>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</si>
  <si>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</si>
  <si>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</si>
  <si>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</si>
  <si>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</si>
  <si>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</si>
  <si>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</si>
  <si>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</si>
  <si>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</si>
  <si>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</si>
  <si>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</si>
  <si>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</si>
  <si>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</si>
  <si>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</si>
  <si>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</si>
  <si>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</si>
  <si>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</si>
  <si>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</si>
  <si>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</si>
  <si>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</si>
  <si>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</si>
  <si>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</si>
  <si>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</si>
  <si>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</si>
  <si>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</si>
  <si>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</si>
  <si>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</si>
  <si>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</si>
  <si>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</si>
  <si>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</si>
  <si>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</si>
  <si>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</si>
  <si>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</si>
  <si>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</si>
  <si>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</si>
  <si>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</si>
  <si>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</si>
  <si>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</si>
  <si>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</si>
  <si>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</si>
  <si>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</si>
  <si>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</si>
  <si>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</si>
  <si>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</si>
  <si>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</si>
  <si>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</si>
  <si>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</si>
  <si>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</si>
  <si>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</si>
  <si>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</si>
  <si>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</si>
  <si>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</si>
  <si>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</si>
  <si>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</si>
  <si>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</si>
  <si>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</si>
  <si>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</si>
  <si>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</si>
  <si>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</si>
  <si>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</si>
  <si>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</si>
  <si>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</si>
  <si>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</si>
  <si>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</si>
  <si>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</si>
  <si>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</si>
  <si>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</si>
  <si>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</si>
  <si>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</si>
  <si>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</si>
  <si>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</si>
  <si>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</si>
  <si>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</si>
  <si>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</si>
  <si>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</si>
  <si>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</si>
  <si>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</si>
  <si>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</si>
  <si>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</si>
  <si>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</si>
  <si>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</si>
  <si>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</si>
  <si>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</si>
  <si>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</si>
  <si>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</si>
  <si>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</si>
  <si>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</si>
  <si>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</si>
  <si>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</si>
  <si>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</si>
  <si>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</si>
  <si>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</si>
  <si>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</si>
  <si>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</si>
  <si>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</si>
  <si>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</si>
  <si>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</si>
  <si>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</si>
  <si>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</si>
  <si>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</si>
  <si>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</si>
  <si>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</si>
  <si>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</si>
  <si>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</si>
  <si>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</si>
  <si>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</si>
  <si>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</si>
  <si>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</si>
  <si>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</si>
  <si>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</si>
  <si>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</si>
  <si>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</si>
  <si>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</si>
  <si>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</si>
  <si>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</si>
  <si>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</si>
  <si>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</si>
  <si>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</si>
  <si>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</si>
  <si>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</si>
  <si>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</si>
  <si>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</si>
  <si>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</si>
  <si>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</si>
  <si>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</si>
  <si>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</si>
  <si>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</si>
  <si>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</si>
  <si>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</si>
  <si>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</si>
  <si>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</si>
  <si>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</si>
  <si>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</si>
  <si>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</si>
  <si>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</si>
  <si>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</si>
  <si>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</si>
  <si>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</si>
  <si>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</si>
  <si>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</si>
  <si>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</si>
  <si>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</si>
  <si>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</si>
  <si>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</si>
  <si>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</si>
  <si>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</si>
  <si>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</si>
  <si>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</si>
  <si>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</si>
  <si>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</si>
  <si>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</si>
  <si>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</si>
  <si>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</si>
  <si>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</si>
  <si>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</si>
  <si>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</si>
  <si>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</si>
  <si>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</si>
  <si>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</si>
  <si>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</si>
  <si>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</si>
  <si>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</si>
  <si>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</si>
  <si>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</si>
  <si>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</si>
  <si>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</si>
  <si>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</si>
  <si>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</si>
  <si>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</si>
  <si>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</si>
  <si>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</si>
  <si>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</si>
  <si>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</si>
  <si>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</si>
  <si>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</si>
  <si>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</si>
  <si>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</si>
  <si>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</si>
  <si>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</si>
  <si>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</si>
  <si>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</si>
  <si>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</si>
  <si>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</si>
  <si>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</si>
  <si>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</si>
  <si>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</si>
  <si>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</si>
  <si>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</si>
  <si>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</si>
  <si>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</si>
  <si>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</si>
  <si>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</si>
  <si>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</si>
  <si>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</si>
  <si>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</si>
  <si>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</si>
  <si>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</si>
  <si>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</si>
  <si>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</si>
  <si>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</si>
  <si>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</si>
  <si>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</si>
  <si>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</si>
  <si>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</si>
  <si>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</si>
  <si>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</si>
  <si>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</si>
  <si>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</si>
  <si>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</si>
  <si>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</si>
  <si>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</si>
  <si>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</si>
  <si>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</si>
  <si>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</si>
  <si>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</si>
  <si>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</si>
  <si>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</si>
  <si>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</si>
  <si>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</si>
  <si>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</si>
  <si>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</si>
  <si>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</si>
  <si>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</si>
  <si>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</si>
  <si>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</si>
  <si>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</si>
  <si>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</si>
  <si>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</si>
  <si>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</si>
  <si>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</si>
  <si>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</si>
  <si>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</si>
  <si>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</si>
  <si>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</si>
  <si>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</si>
  <si>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</si>
  <si>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</si>
  <si>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</si>
  <si>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</si>
  <si>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</si>
  <si>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</si>
  <si>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</si>
  <si>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</si>
  <si>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</si>
  <si>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</si>
  <si>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</si>
  <si>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</si>
  <si>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</si>
  <si>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</si>
  <si>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</si>
  <si>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</si>
  <si>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</si>
  <si>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</si>
  <si>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</si>
  <si>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</si>
  <si>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</si>
  <si>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</si>
  <si>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</si>
  <si>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</si>
  <si>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</si>
  <si>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</si>
  <si>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</si>
  <si>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</si>
  <si>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</si>
  <si>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</si>
  <si>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</si>
  <si>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</si>
  <si>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</si>
  <si>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</si>
  <si>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</si>
  <si>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</si>
  <si>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</si>
  <si>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</si>
  <si>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</si>
  <si>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</si>
  <si>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</si>
  <si>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</si>
  <si>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</si>
  <si>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</si>
  <si>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</si>
  <si>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</si>
  <si>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</si>
  <si>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</si>
  <si>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</si>
  <si>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</si>
  <si>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</si>
  <si>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</si>
  <si>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</si>
  <si>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</si>
  <si>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</si>
  <si>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</si>
  <si>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</si>
  <si>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</si>
  <si>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</si>
  <si>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</si>
  <si>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</si>
  <si>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</si>
  <si>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</si>
  <si>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</si>
  <si>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</si>
  <si>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</si>
  <si>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</si>
  <si>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</si>
  <si>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</si>
  <si>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</si>
  <si>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</si>
  <si>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</si>
  <si>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</si>
  <si>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</si>
  <si>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</si>
  <si>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</si>
  <si>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</si>
  <si>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</si>
  <si>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</si>
  <si>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</si>
  <si>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</si>
  <si>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</si>
  <si>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</si>
  <si>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</si>
  <si>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</si>
  <si>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</si>
  <si>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</si>
  <si>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</si>
  <si>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</si>
  <si>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</si>
  <si>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</si>
  <si>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</si>
  <si>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</si>
  <si>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</si>
  <si>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</si>
  <si>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</si>
  <si>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</si>
  <si>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</si>
  <si>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</si>
  <si>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</si>
  <si>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</si>
  <si>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</si>
  <si>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</si>
  <si>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</si>
  <si>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</si>
  <si>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</si>
  <si>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</si>
  <si>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</si>
  <si>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</si>
  <si>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</si>
  <si>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</si>
  <si>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</si>
  <si>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</si>
  <si>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</si>
  <si>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</si>
  <si>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</si>
  <si>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</si>
  <si>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</si>
  <si>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</si>
  <si>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</si>
  <si>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</si>
  <si>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</si>
  <si>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</si>
  <si>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</si>
  <si>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</si>
  <si>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</si>
  <si>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</si>
  <si>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</si>
  <si>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</si>
  <si>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</si>
  <si>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</si>
  <si>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</si>
  <si>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</si>
  <si>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</si>
  <si>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</si>
  <si>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</si>
  <si>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</si>
  <si>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</si>
  <si>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</si>
  <si>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</si>
  <si>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</si>
  <si>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</si>
  <si>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</si>
  <si>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</si>
  <si>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</si>
  <si>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</si>
  <si>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</si>
  <si>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</si>
  <si>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</si>
  <si>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</si>
  <si>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</si>
  <si>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</si>
  <si>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</si>
  <si>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</si>
  <si>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</si>
  <si>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</si>
  <si>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</si>
  <si>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</si>
  <si>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</si>
  <si>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</si>
  <si>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</si>
  <si>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</si>
  <si>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</si>
  <si>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</si>
  <si>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</si>
  <si>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</si>
  <si>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</si>
  <si>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</si>
  <si>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</si>
  <si>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</si>
  <si>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</si>
  <si>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</si>
  <si>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</si>
  <si>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</si>
  <si>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</si>
  <si>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</si>
  <si>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</si>
  <si>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</si>
  <si>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</si>
  <si>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</si>
  <si>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</si>
  <si>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</si>
  <si>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</si>
  <si>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</si>
  <si>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</si>
  <si>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</si>
  <si>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</si>
  <si>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</si>
  <si>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</si>
  <si>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</si>
  <si>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</si>
  <si>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</si>
  <si>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</si>
  <si>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</si>
  <si>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</si>
  <si>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</si>
  <si>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</si>
  <si>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</si>
  <si>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</si>
  <si>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</si>
  <si>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</si>
  <si>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</si>
  <si>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</si>
  <si>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</si>
  <si>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</si>
  <si>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</si>
  <si>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</si>
  <si>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</si>
  <si>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</si>
  <si>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</si>
  <si>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</si>
  <si>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</si>
  <si>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</si>
  <si>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</si>
  <si>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</si>
  <si>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</si>
  <si>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</si>
  <si>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</si>
  <si>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</si>
  <si>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</si>
  <si>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</si>
  <si>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</si>
  <si>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</si>
  <si>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</si>
  <si>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</si>
  <si>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</si>
  <si>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</si>
  <si>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</si>
  <si>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</si>
  <si>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</si>
  <si>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</si>
  <si>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</si>
  <si>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</si>
  <si>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</si>
  <si>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</si>
  <si>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</si>
  <si>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</si>
  <si>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</si>
  <si>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</si>
  <si>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</si>
  <si>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</si>
  <si>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</si>
  <si>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</si>
  <si>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</si>
  <si>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</si>
  <si>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</si>
  <si>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</si>
  <si>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</si>
  <si>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</si>
  <si>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</si>
  <si>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</si>
  <si>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</si>
  <si>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</si>
  <si>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</si>
  <si>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</si>
  <si>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</si>
  <si>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</si>
  <si>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</si>
  <si>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</si>
  <si>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</si>
  <si>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</si>
  <si>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</si>
  <si>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</si>
  <si>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</si>
  <si>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</si>
  <si>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</si>
  <si>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</si>
  <si>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</si>
  <si>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</si>
  <si>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</si>
  <si>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</si>
  <si>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</si>
  <si>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</si>
  <si>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</si>
  <si>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</si>
  <si>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</si>
  <si>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</si>
  <si>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</si>
  <si>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</si>
  <si>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</si>
  <si>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</si>
  <si>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</si>
  <si>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</si>
  <si>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</si>
  <si>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</si>
  <si>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</si>
  <si>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</si>
  <si>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</si>
  <si>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</si>
  <si>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</si>
  <si>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</si>
  <si>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</si>
  <si>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</si>
  <si>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</si>
  <si>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</si>
  <si>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</si>
  <si>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</si>
  <si>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</si>
  <si>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</si>
  <si>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</si>
  <si>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</si>
  <si>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</si>
  <si>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</si>
  <si>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</si>
  <si>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</si>
  <si>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</si>
  <si>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</si>
  <si>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</si>
  <si>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</si>
  <si>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</si>
  <si>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</si>
  <si>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</si>
  <si>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</si>
  <si>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</si>
  <si>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</si>
  <si>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</si>
  <si>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</si>
  <si>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</si>
  <si>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</si>
  <si>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</si>
  <si>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</si>
  <si>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</si>
  <si>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</si>
  <si>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</si>
  <si>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</si>
  <si>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</si>
  <si>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</si>
  <si>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</si>
  <si>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</si>
  <si>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</si>
  <si>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</si>
  <si>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</si>
  <si>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</si>
  <si>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</si>
  <si>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</si>
  <si>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</si>
  <si>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</si>
  <si>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</si>
  <si>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</si>
  <si>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</si>
  <si>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</si>
  <si>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</si>
  <si>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</si>
  <si>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</si>
  <si>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</si>
  <si>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</si>
  <si>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</si>
  <si>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</si>
  <si>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</si>
  <si>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</si>
  <si>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</si>
  <si>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</si>
  <si>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</si>
  <si>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</si>
  <si>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</si>
  <si>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</si>
  <si>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</si>
  <si>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</si>
  <si>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</si>
  <si>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</si>
  <si>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</si>
  <si>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</si>
  <si>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</si>
  <si>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</si>
  <si>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</si>
  <si>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</si>
  <si>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</si>
  <si>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</si>
  <si>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</si>
  <si>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</si>
  <si>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</si>
  <si>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</si>
  <si>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</si>
  <si>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</si>
  <si>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</si>
  <si>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</si>
  <si>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</si>
  <si>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</si>
  <si>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</si>
  <si>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</si>
  <si>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</si>
  <si>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</si>
  <si>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</si>
  <si>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</si>
  <si>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</si>
  <si>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</si>
  <si>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</si>
  <si>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</si>
  <si>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</si>
  <si>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</si>
  <si>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</si>
  <si>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</si>
  <si>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</si>
  <si>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</si>
  <si>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</si>
  <si>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</si>
  <si>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</si>
  <si>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</si>
  <si>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</si>
  <si>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</si>
  <si>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</si>
  <si>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</si>
  <si>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</si>
  <si>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</si>
  <si>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</si>
  <si>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</si>
  <si>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</si>
  <si>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</si>
  <si>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</si>
  <si>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</si>
  <si>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</si>
  <si>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</si>
  <si>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</si>
  <si>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</si>
  <si>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</si>
  <si>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</si>
  <si>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</si>
  <si>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</si>
  <si>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</si>
  <si>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</si>
  <si>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</si>
  <si>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</si>
  <si>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</si>
  <si>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</si>
  <si>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</si>
  <si>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</si>
  <si>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</si>
  <si>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</si>
  <si>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</si>
  <si>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</si>
  <si>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</si>
  <si>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</si>
  <si>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</si>
  <si>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</si>
  <si>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</si>
  <si>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</si>
  <si>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</si>
  <si>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</si>
  <si>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</si>
  <si>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</si>
  <si>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</si>
  <si>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</si>
  <si>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</si>
  <si>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</si>
  <si>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</si>
  <si>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</si>
  <si>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</si>
  <si>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</si>
  <si>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</si>
  <si>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</si>
  <si>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</si>
  <si>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</si>
  <si>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</si>
  <si>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</si>
  <si>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</si>
  <si>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</si>
  <si>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</si>
  <si>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</si>
  <si>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</si>
  <si>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</si>
  <si>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</si>
  <si>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</si>
  <si>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</si>
  <si>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</si>
  <si>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</si>
  <si>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</si>
  <si>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</si>
  <si>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</si>
  <si>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</si>
  <si>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</si>
  <si>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</si>
  <si>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</si>
  <si>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</si>
  <si>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</si>
  <si>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</si>
  <si>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</si>
  <si>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</si>
  <si>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</si>
  <si>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</si>
  <si>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</si>
  <si>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</si>
  <si>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</si>
  <si>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</si>
  <si>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</si>
  <si>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</si>
  <si>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</si>
  <si>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</si>
  <si>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</si>
  <si>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</si>
  <si>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</si>
  <si>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</si>
  <si>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</si>
  <si>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</si>
  <si>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</si>
  <si>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</si>
  <si>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</si>
  <si>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</si>
  <si>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</si>
  <si>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</si>
  <si>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</si>
  <si>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</si>
  <si>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</si>
  <si>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</si>
  <si>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</si>
  <si>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</si>
  <si>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</si>
  <si>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</si>
  <si>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</si>
  <si>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</si>
  <si>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</si>
  <si>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</si>
  <si>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</si>
  <si>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</si>
  <si>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</si>
  <si>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</si>
  <si>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</si>
  <si>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</si>
  <si>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</si>
  <si>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</si>
  <si>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</si>
  <si>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</si>
  <si>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</si>
  <si>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</si>
  <si>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</si>
  <si>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</si>
  <si>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</si>
  <si>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</si>
  <si>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</si>
  <si>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</si>
  <si>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</si>
  <si>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</si>
  <si>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</si>
  <si>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</si>
  <si>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</si>
  <si>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</si>
  <si>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</si>
  <si>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</si>
  <si>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</si>
  <si>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</si>
  <si>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</si>
  <si>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</si>
  <si>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</si>
  <si>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</si>
  <si>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</si>
  <si>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</si>
  <si>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</si>
  <si>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</si>
  <si>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</si>
  <si>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</si>
  <si>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</si>
  <si>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</si>
  <si>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</si>
  <si>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</si>
  <si>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</si>
  <si>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</si>
  <si>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</si>
  <si>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</si>
  <si>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</si>
  <si>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</si>
  <si>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</si>
  <si>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</si>
  <si>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</si>
  <si>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</si>
  <si>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</si>
  <si>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</si>
  <si>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</si>
  <si>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</si>
  <si>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</si>
  <si>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</si>
  <si>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</si>
  <si>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</si>
  <si>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</si>
  <si>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</si>
  <si>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</si>
  <si>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</si>
  <si>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</si>
  <si>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</si>
  <si>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</si>
  <si>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</si>
  <si>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</si>
  <si>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</si>
  <si>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</si>
  <si>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</si>
  <si>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</si>
  <si>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</si>
  <si>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</si>
  <si>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</si>
  <si>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</si>
  <si>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</si>
  <si>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</si>
  <si>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</si>
  <si>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</si>
  <si>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</si>
  <si>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</si>
  <si>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</si>
  <si>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</si>
  <si>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</si>
  <si>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</si>
  <si>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</si>
  <si>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</si>
  <si>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</si>
  <si>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</si>
  <si>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</si>
  <si>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</si>
  <si>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</si>
  <si>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</si>
  <si>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</si>
  <si>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</si>
  <si>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</si>
  <si>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</si>
  <si>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</si>
  <si>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</si>
  <si>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</si>
  <si>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</si>
  <si>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</si>
  <si>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</si>
  <si>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</si>
  <si>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</si>
  <si>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</si>
  <si>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</si>
  <si>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</si>
  <si>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</si>
  <si>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</si>
  <si>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</si>
  <si>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</si>
  <si>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</si>
  <si>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</si>
  <si>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</si>
  <si>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</si>
  <si>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</si>
  <si>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</si>
  <si>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</si>
  <si>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</si>
  <si>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</si>
  <si>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</si>
  <si>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</si>
  <si>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</si>
  <si>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</si>
  <si>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</si>
  <si>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</si>
  <si>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</si>
  <si>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</si>
  <si>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</si>
  <si>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</si>
  <si>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</si>
  <si>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</si>
  <si>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</si>
  <si>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</si>
  <si>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</si>
  <si>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</si>
  <si>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</si>
  <si>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</si>
  <si>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</si>
  <si>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</si>
  <si>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</si>
  <si>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</si>
  <si>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</si>
  <si>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</si>
  <si>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</si>
  <si>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</si>
  <si>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</si>
  <si>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</si>
  <si>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</si>
  <si>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</si>
  <si>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</si>
  <si>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</si>
  <si>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</si>
  <si>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</si>
  <si>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</si>
  <si>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</si>
  <si>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</si>
  <si>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</si>
  <si>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</si>
  <si>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</si>
  <si>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</si>
  <si>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</si>
  <si>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</si>
  <si>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</si>
  <si>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</si>
  <si>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</si>
  <si>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</si>
  <si>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</si>
  <si>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</si>
  <si>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</si>
  <si>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</si>
  <si>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</si>
  <si>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</si>
  <si>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</si>
  <si>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</si>
  <si>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</si>
  <si>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</si>
  <si>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</si>
  <si>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</si>
  <si>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</si>
  <si>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</si>
  <si>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</si>
  <si>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</si>
  <si>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</si>
  <si>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</si>
  <si>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</si>
  <si>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</si>
  <si>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</si>
  <si>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</si>
  <si>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</si>
  <si>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</si>
  <si>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</si>
  <si>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</si>
  <si>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</si>
  <si>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</si>
  <si>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</si>
  <si>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</si>
  <si>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</si>
  <si>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</si>
  <si>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</si>
  <si>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</si>
  <si>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</si>
  <si>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</si>
  <si>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</si>
  <si>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</si>
  <si>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</si>
  <si>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</si>
  <si>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</si>
  <si>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</si>
  <si>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</si>
  <si>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</si>
  <si>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</si>
  <si>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</si>
  <si>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</si>
  <si>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</si>
  <si>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</si>
  <si>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</si>
  <si>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</si>
  <si>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</si>
  <si>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</si>
  <si>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</si>
  <si>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</si>
  <si>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</si>
  <si>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</si>
  <si>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</si>
  <si>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</si>
  <si>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</si>
  <si>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</si>
  <si>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</si>
  <si>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</si>
  <si>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</si>
  <si>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</si>
  <si>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</si>
  <si>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</si>
  <si>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</si>
  <si>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</si>
  <si>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</si>
  <si>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</si>
  <si>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</si>
  <si>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</si>
  <si>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</si>
  <si>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</si>
  <si>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</si>
  <si>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</si>
  <si>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</si>
  <si>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</si>
  <si>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</si>
  <si>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</si>
  <si>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</si>
  <si>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</si>
  <si>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</si>
  <si>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</si>
  <si>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</si>
  <si>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</si>
  <si>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</si>
  <si>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</si>
  <si>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</si>
  <si>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</si>
  <si>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</si>
  <si>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</si>
  <si>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</si>
  <si>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</si>
  <si>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</si>
  <si>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</si>
  <si>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</si>
  <si>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</si>
  <si>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</si>
  <si>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</si>
  <si>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</si>
  <si>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</si>
  <si>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</si>
  <si>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</si>
  <si>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</si>
  <si>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</si>
  <si>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</si>
  <si>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</si>
  <si>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</si>
  <si>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</si>
  <si>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</si>
  <si>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</si>
  <si>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</si>
  <si>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</si>
  <si>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</si>
  <si>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</si>
  <si>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</si>
  <si>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</si>
  <si>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</si>
  <si>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</si>
  <si>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</si>
  <si>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</si>
  <si>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</si>
  <si>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</si>
  <si>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</si>
  <si>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</si>
  <si>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</si>
  <si>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</si>
  <si>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</si>
  <si>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</si>
  <si>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</si>
  <si>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</si>
  <si>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</si>
  <si>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</si>
  <si>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</si>
  <si>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</si>
  <si>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</si>
  <si>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</si>
  <si>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</si>
  <si>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</si>
  <si>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</si>
  <si>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</si>
  <si>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</si>
  <si>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</si>
  <si>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</si>
  <si>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</si>
  <si>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</si>
  <si>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</si>
  <si>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</si>
  <si>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</si>
  <si>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</si>
  <si>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</si>
  <si>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</si>
  <si>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</si>
  <si>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</si>
  <si>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</si>
  <si>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</si>
  <si>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</si>
  <si>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</si>
  <si>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</si>
  <si>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</si>
  <si>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</si>
  <si>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</si>
  <si>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</si>
  <si>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</si>
  <si>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</si>
  <si>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</si>
  <si>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</si>
  <si>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</si>
  <si>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</si>
  <si>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</si>
  <si>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</si>
  <si>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</si>
  <si>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</si>
  <si>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</si>
  <si>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</si>
  <si>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</si>
  <si>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</si>
  <si>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</si>
  <si>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</si>
  <si>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</si>
  <si>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</si>
  <si>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</si>
  <si>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</si>
  <si>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</si>
  <si>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</si>
  <si>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</si>
  <si>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</si>
  <si>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</si>
  <si>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</si>
  <si>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</si>
  <si>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</si>
  <si>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</si>
  <si>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</si>
  <si>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</si>
  <si>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</si>
  <si>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</si>
  <si>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</si>
  <si>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</si>
  <si>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</si>
  <si>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</si>
  <si>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</si>
  <si>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</si>
  <si>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</si>
  <si>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</si>
  <si>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</si>
  <si>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</si>
  <si>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</si>
  <si>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</si>
  <si>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</si>
  <si>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</si>
  <si>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</si>
  <si>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</si>
  <si>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</si>
  <si>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</si>
  <si>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</si>
  <si>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</si>
  <si>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</si>
  <si>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</si>
  <si>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</si>
  <si>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</si>
  <si>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</si>
  <si>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</si>
  <si>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</si>
  <si>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</si>
  <si>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</si>
  <si>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</si>
  <si>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</si>
  <si>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</si>
  <si>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</si>
  <si>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</si>
  <si>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</si>
  <si>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</si>
  <si>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</si>
  <si>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</si>
  <si>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</si>
  <si>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</si>
  <si>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</si>
  <si>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</si>
  <si>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</si>
  <si>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</si>
  <si>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</si>
  <si>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</si>
  <si>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</si>
  <si>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</si>
  <si>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</si>
  <si>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</si>
  <si>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</si>
  <si>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</si>
  <si>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</si>
  <si>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</si>
  <si>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</si>
  <si>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</si>
  <si>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</si>
  <si>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</si>
  <si>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</si>
  <si>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</si>
  <si>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</si>
  <si>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</si>
  <si>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</si>
  <si>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</si>
  <si>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</si>
  <si>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</si>
  <si>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</si>
  <si>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</si>
  <si>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</si>
  <si>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</si>
  <si>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</si>
  <si>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</si>
  <si>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</si>
  <si>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</si>
  <si>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</si>
  <si>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</si>
  <si>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</si>
  <si>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</si>
  <si>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</si>
  <si>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</si>
  <si>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</si>
  <si>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</si>
  <si>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</si>
  <si>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</si>
  <si>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</si>
  <si>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</si>
  <si>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</si>
  <si>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</si>
  <si>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</si>
  <si>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</si>
  <si>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</si>
  <si>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</si>
  <si>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</si>
  <si>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</si>
  <si>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</si>
  <si>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</si>
  <si>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</si>
  <si>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</si>
  <si>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</si>
  <si>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</si>
  <si>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</si>
  <si>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</si>
  <si>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</si>
  <si>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</si>
  <si>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</si>
  <si>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</si>
  <si>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</si>
  <si>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</si>
  <si>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</si>
  <si>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</si>
  <si>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</si>
  <si>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</si>
  <si>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</si>
  <si>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</si>
  <si>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</si>
  <si>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</si>
  <si>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</si>
  <si>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</si>
  <si>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</si>
  <si>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</si>
  <si>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</si>
  <si>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</si>
  <si>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</si>
  <si>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</si>
  <si>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</si>
  <si>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</si>
  <si>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</si>
  <si>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</si>
  <si>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</si>
  <si>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</si>
  <si>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</si>
  <si>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</si>
  <si>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</si>
  <si>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</si>
  <si>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</si>
  <si>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</si>
  <si>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</si>
  <si>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</si>
  <si>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</si>
  <si>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</si>
  <si>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</si>
  <si>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</si>
  <si>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</si>
  <si>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</si>
  <si>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</si>
  <si>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</si>
  <si>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</si>
  <si>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</si>
  <si>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</si>
  <si>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</si>
  <si>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</si>
  <si>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</si>
  <si>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</si>
  <si>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</si>
  <si>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</si>
  <si>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</si>
  <si>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</si>
  <si>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</si>
  <si>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</si>
  <si>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</si>
  <si>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</si>
  <si>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</si>
  <si>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</si>
  <si>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</si>
  <si>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</si>
  <si>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</si>
  <si>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</si>
  <si>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</si>
  <si>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</si>
  <si>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</si>
  <si>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</si>
  <si>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</si>
  <si>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</si>
  <si>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</si>
  <si>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</si>
  <si>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</si>
  <si>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</si>
  <si>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</si>
  <si>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</si>
  <si>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</si>
  <si>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</si>
  <si>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</si>
  <si>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</si>
  <si>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</si>
  <si>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</si>
  <si>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</si>
  <si>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</si>
  <si>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</si>
  <si>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</si>
  <si>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</si>
  <si>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</si>
  <si>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</si>
  <si>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</si>
  <si>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</si>
  <si>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</si>
  <si>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</si>
  <si>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</si>
  <si>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</si>
  <si>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</si>
  <si>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</si>
  <si>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</si>
  <si>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</si>
  <si>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</si>
  <si>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</si>
  <si>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</si>
  <si>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</si>
  <si>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</si>
  <si>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</si>
  <si>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</si>
  <si>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</si>
  <si>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</si>
  <si>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</si>
  <si>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</si>
  <si>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</si>
  <si>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</si>
  <si>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</si>
  <si>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</si>
  <si>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</si>
  <si>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</si>
  <si>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</si>
  <si>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</si>
  <si>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</si>
  <si>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</si>
  <si>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</si>
  <si>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</si>
  <si>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</si>
  <si>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</si>
  <si>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</si>
  <si>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</si>
  <si>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</si>
  <si>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</si>
  <si>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</si>
  <si>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</si>
  <si>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</si>
  <si>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</si>
  <si>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</si>
  <si>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</si>
  <si>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</si>
  <si>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</si>
  <si>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</si>
  <si>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</si>
  <si>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</si>
  <si>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</si>
  <si>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</si>
  <si>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</si>
  <si>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</si>
  <si>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</si>
  <si>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</si>
  <si>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</si>
  <si>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</si>
  <si>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</si>
  <si>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</si>
  <si>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</si>
  <si>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</si>
  <si>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</si>
  <si>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</si>
  <si>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</si>
  <si>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</si>
  <si>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</si>
  <si>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</si>
  <si>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</si>
  <si>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</si>
  <si>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</si>
  <si>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</si>
  <si>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</si>
  <si>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</si>
  <si>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</si>
  <si>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</si>
  <si>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</si>
  <si>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</si>
  <si>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</si>
  <si>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</si>
  <si>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</si>
  <si>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</si>
  <si>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</si>
  <si>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</si>
  <si>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</si>
  <si>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</si>
  <si>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</si>
  <si>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</si>
  <si>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</si>
  <si>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</si>
  <si>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</si>
  <si>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</si>
  <si>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</si>
  <si>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</si>
  <si>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</si>
  <si>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</si>
  <si>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</si>
  <si>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</si>
  <si>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</si>
  <si>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</si>
  <si>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</si>
  <si>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</si>
  <si>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</si>
  <si>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</si>
  <si>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</si>
  <si>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</si>
  <si>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</si>
  <si>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</si>
  <si>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</si>
  <si>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</si>
  <si>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</si>
  <si>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</si>
  <si>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</si>
  <si>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</si>
  <si>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</si>
  <si>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</si>
  <si>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</si>
  <si>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</si>
  <si>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</si>
  <si>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</si>
  <si>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</si>
  <si>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</si>
  <si>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</si>
  <si>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</si>
  <si>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</si>
  <si>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</si>
  <si>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</si>
  <si>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</si>
  <si>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</si>
  <si>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</si>
  <si>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</si>
  <si>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</si>
  <si>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</si>
  <si>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</si>
  <si>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</si>
  <si>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</si>
  <si>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</si>
  <si>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</si>
  <si>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</si>
  <si>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</si>
  <si>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</si>
  <si>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</si>
  <si>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</si>
  <si>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</si>
  <si>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</si>
  <si>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</si>
  <si>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</si>
  <si>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</si>
  <si>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</si>
  <si>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</si>
  <si>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</si>
  <si>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</si>
  <si>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</si>
  <si>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</si>
  <si>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</si>
  <si>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</si>
  <si>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</si>
  <si>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</si>
  <si>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</si>
  <si>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</si>
  <si>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</si>
  <si>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</si>
  <si>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</si>
  <si>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</si>
  <si>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</si>
  <si>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</si>
  <si>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</si>
  <si>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</si>
  <si>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</si>
  <si>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</si>
  <si>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</si>
  <si>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</si>
  <si>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</si>
  <si>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</si>
  <si>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</si>
  <si>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</si>
  <si>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</si>
  <si>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</si>
  <si>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</si>
  <si>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</si>
  <si>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</si>
  <si>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</si>
  <si>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</si>
  <si>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</si>
  <si>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</si>
  <si>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</si>
  <si>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</si>
  <si>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</si>
  <si>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</si>
  <si>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</si>
  <si>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</si>
  <si>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</si>
  <si>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</si>
  <si>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</si>
  <si>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</si>
  <si>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</si>
  <si>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</si>
  <si>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</si>
  <si>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</si>
  <si>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</si>
  <si>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</si>
  <si>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</si>
  <si>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</si>
  <si>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</si>
  <si>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</si>
  <si>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</si>
  <si>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</si>
  <si>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</si>
  <si>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</si>
  <si>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</si>
  <si>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</si>
  <si>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</si>
  <si>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</si>
  <si>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</si>
  <si>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</si>
  <si>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</si>
  <si>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</si>
  <si>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</si>
  <si>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</si>
  <si>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</si>
  <si>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</si>
  <si>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</si>
  <si>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</si>
  <si>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</si>
  <si>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</si>
  <si>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</si>
  <si>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</si>
  <si>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</si>
  <si>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</si>
  <si>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</si>
  <si>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</si>
  <si>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</si>
  <si>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</si>
  <si>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</si>
  <si>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</si>
  <si>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</si>
  <si>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</si>
  <si>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</si>
  <si>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</si>
  <si>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</si>
  <si>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</si>
  <si>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</si>
  <si>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</si>
  <si>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</si>
  <si>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</si>
  <si>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</si>
  <si>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</si>
  <si>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</si>
  <si>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</si>
  <si>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</si>
  <si>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</si>
  <si>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</si>
  <si>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</si>
  <si>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</si>
  <si>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</si>
  <si>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</si>
  <si>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</si>
  <si>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</si>
  <si>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</si>
  <si>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</si>
  <si>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</si>
  <si>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</si>
  <si>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</si>
  <si>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</si>
  <si>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</si>
  <si>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</si>
  <si>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</si>
  <si>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</si>
  <si>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</si>
  <si>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</si>
  <si>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</si>
  <si>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</si>
  <si>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</si>
  <si>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</si>
  <si>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</si>
  <si>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</si>
  <si>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</si>
  <si>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</si>
  <si>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</si>
  <si>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</si>
  <si>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</si>
  <si>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</si>
  <si>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</si>
  <si>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</si>
  <si>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</si>
  <si>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</si>
  <si>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</si>
  <si>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</si>
  <si>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</si>
  <si>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</si>
  <si>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</si>
  <si>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</si>
  <si>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</si>
  <si>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</si>
  <si>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</si>
  <si>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</si>
  <si>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</si>
  <si>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</si>
  <si>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</si>
  <si>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</si>
  <si>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</si>
  <si>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</si>
  <si>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</si>
  <si>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</si>
  <si>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</si>
  <si>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</si>
  <si>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</si>
  <si>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</si>
  <si>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</si>
  <si>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</si>
  <si>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</si>
  <si>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</si>
  <si>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</si>
  <si>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</si>
  <si>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</si>
  <si>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</si>
  <si>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</si>
  <si>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</si>
  <si>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</si>
  <si>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</si>
  <si>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</si>
  <si>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</si>
  <si>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</si>
  <si>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</si>
  <si>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</si>
  <si>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</si>
  <si>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</si>
  <si>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</si>
  <si>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</si>
  <si>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</si>
  <si>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</si>
  <si>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</si>
  <si>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</si>
  <si>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</si>
  <si>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</si>
  <si>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</si>
  <si>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</si>
  <si>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</si>
  <si>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</si>
  <si>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</si>
  <si>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</si>
  <si>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</si>
  <si>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</si>
  <si>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</si>
  <si>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</si>
  <si>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</si>
  <si>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</si>
  <si>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</si>
  <si>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</si>
  <si>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</si>
  <si>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</si>
  <si>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</si>
  <si>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</si>
  <si>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</si>
  <si>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</si>
  <si>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</si>
  <si>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</si>
  <si>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</si>
  <si>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</si>
  <si>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</si>
  <si>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</si>
  <si>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</si>
  <si>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</si>
  <si>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</si>
  <si>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</si>
  <si>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</si>
  <si>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</si>
  <si>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</si>
  <si>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</si>
  <si>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</si>
  <si>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</si>
  <si>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</si>
  <si>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</si>
  <si>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</si>
  <si>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</si>
  <si>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</si>
  <si>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</si>
  <si>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</si>
  <si>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</si>
  <si>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</si>
  <si>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</si>
  <si>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</si>
  <si>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</si>
  <si>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</si>
  <si>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</si>
  <si>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</si>
  <si>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</si>
  <si>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</si>
  <si>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</si>
  <si>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</si>
  <si>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</si>
  <si>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</si>
  <si>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</si>
  <si>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</si>
  <si>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</si>
  <si>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</si>
  <si>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</si>
  <si>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</si>
  <si>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</si>
  <si>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</si>
  <si>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</si>
  <si>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</si>
  <si>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</si>
  <si>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</si>
  <si>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</si>
  <si>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</si>
  <si>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</si>
  <si>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</si>
  <si>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</si>
  <si>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</si>
  <si>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</si>
  <si>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</si>
  <si>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</si>
  <si>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</si>
  <si>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</si>
  <si>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</si>
  <si>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</si>
  <si>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</si>
  <si>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</si>
  <si>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</si>
  <si>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</si>
  <si>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</si>
  <si>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</si>
  <si>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</si>
  <si>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</si>
  <si>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</si>
  <si>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</si>
  <si>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</si>
  <si>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</si>
  <si>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</si>
  <si>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</si>
  <si>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</si>
  <si>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</si>
  <si>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</si>
  <si>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</si>
  <si>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</si>
  <si>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</si>
  <si>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</si>
  <si>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</si>
  <si>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</si>
  <si>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</si>
  <si>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</si>
  <si>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</si>
  <si>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</si>
  <si>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</si>
  <si>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</si>
  <si>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</si>
  <si>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</si>
  <si>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</si>
  <si>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</si>
  <si>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</si>
  <si>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</si>
  <si>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</si>
  <si>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</si>
  <si>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</si>
  <si>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</si>
  <si>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</si>
  <si>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</si>
  <si>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</si>
  <si>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</si>
  <si>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</si>
  <si>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</si>
  <si>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</si>
  <si>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</si>
  <si>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</si>
  <si>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</si>
  <si>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</si>
  <si>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</si>
  <si>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</si>
  <si>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</si>
  <si>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</si>
  <si>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</si>
  <si>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</si>
  <si>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</si>
  <si>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</si>
  <si>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</si>
  <si>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</si>
  <si>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</si>
  <si>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</si>
  <si>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</si>
  <si>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</si>
  <si>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</si>
  <si>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</si>
  <si>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</si>
  <si>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</si>
  <si>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</si>
  <si>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</si>
  <si>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</si>
  <si>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</si>
  <si>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</si>
  <si>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</si>
  <si>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</si>
  <si>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</si>
  <si>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</si>
  <si>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</si>
  <si>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</si>
  <si>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</si>
  <si>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</si>
  <si>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</si>
  <si>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</si>
  <si>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</si>
  <si>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</si>
  <si>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</si>
  <si>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</si>
  <si>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</si>
  <si>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</si>
  <si>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</si>
  <si>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</si>
  <si>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</si>
  <si>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</si>
  <si>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</si>
  <si>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</si>
  <si>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</si>
  <si>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</si>
  <si>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</si>
  <si>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</si>
  <si>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</si>
  <si>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</si>
  <si>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</si>
  <si>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</si>
  <si>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</si>
  <si>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</si>
  <si>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</si>
  <si>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</si>
  <si>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</si>
  <si>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</si>
  <si>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</si>
  <si>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</si>
  <si>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</si>
  <si>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</si>
  <si>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</si>
  <si>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</si>
  <si>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</si>
  <si>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</si>
  <si>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</si>
  <si>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</si>
  <si>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</si>
  <si>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</si>
  <si>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</si>
  <si>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</si>
  <si>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</si>
  <si>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</si>
  <si>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</si>
  <si>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</si>
  <si>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</si>
  <si>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</si>
  <si>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</si>
  <si>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</si>
  <si>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</si>
  <si>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</si>
  <si>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</si>
  <si>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</si>
  <si>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</si>
  <si>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</si>
  <si>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</si>
  <si>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</si>
  <si>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</si>
  <si>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</si>
  <si>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</si>
  <si>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</si>
  <si>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</si>
  <si>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</si>
  <si>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</si>
  <si>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</si>
  <si>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</si>
  <si>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</si>
  <si>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</si>
  <si>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</si>
  <si>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</si>
  <si>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</si>
  <si>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</si>
  <si>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</si>
  <si>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</si>
  <si>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</si>
  <si>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</si>
  <si>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</si>
  <si>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</si>
  <si>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</si>
  <si>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</si>
  <si>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</si>
  <si>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</si>
  <si>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</si>
  <si>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</si>
  <si>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</si>
  <si>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</si>
  <si>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</si>
  <si>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</si>
  <si>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</si>
  <si>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</si>
  <si>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</si>
  <si>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</si>
  <si>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</si>
  <si>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</si>
  <si>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</si>
  <si>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</si>
  <si>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</si>
  <si>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</si>
  <si>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</si>
  <si>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</si>
  <si>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</si>
  <si>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</si>
  <si>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</si>
  <si>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</si>
  <si>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</si>
  <si>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</si>
  <si>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</si>
  <si>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</si>
  <si>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</si>
  <si>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</si>
  <si>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</si>
  <si>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</si>
  <si>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</si>
  <si>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</si>
  <si>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</si>
  <si>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</si>
  <si>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</si>
  <si>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</si>
  <si>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</si>
  <si>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</si>
  <si>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</si>
  <si>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</si>
  <si>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</si>
  <si>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</si>
  <si>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</si>
  <si>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</si>
  <si>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</si>
  <si>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</si>
  <si>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</si>
  <si>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</si>
  <si>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</si>
  <si>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</si>
  <si>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</si>
  <si>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</si>
  <si>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</si>
  <si>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</si>
  <si>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</si>
  <si>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</si>
  <si>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</si>
  <si>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</si>
  <si>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</si>
  <si>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</si>
  <si>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</si>
  <si>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</si>
  <si>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</si>
  <si>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</si>
  <si>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</si>
  <si>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</si>
  <si>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</si>
  <si>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</si>
  <si>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</si>
  <si>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</si>
  <si>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</si>
  <si>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</si>
  <si>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</si>
  <si>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</si>
  <si>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</si>
  <si>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</si>
  <si>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</si>
  <si>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</si>
  <si>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</si>
  <si>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</si>
  <si>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</si>
  <si>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</si>
  <si>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</si>
  <si>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</si>
  <si>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</si>
  <si>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</si>
  <si>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</si>
  <si>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</si>
  <si>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</si>
  <si>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</si>
  <si>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</si>
  <si>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</si>
  <si>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</si>
  <si>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</si>
  <si>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</si>
  <si>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</si>
  <si>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</si>
  <si>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</si>
  <si>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</si>
  <si>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</si>
  <si>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</si>
  <si>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</si>
  <si>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</si>
  <si>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</si>
  <si>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</si>
  <si>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</si>
  <si>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</si>
  <si>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</si>
  <si>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</si>
  <si>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</si>
  <si>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</si>
  <si>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</si>
  <si>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</si>
  <si>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</si>
  <si>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</si>
  <si>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</si>
  <si>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</si>
  <si>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</si>
  <si>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</si>
  <si>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</si>
  <si>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</si>
  <si>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</si>
  <si>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</si>
  <si>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</si>
  <si>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</si>
  <si>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</si>
  <si>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</si>
  <si>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</si>
  <si>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</si>
  <si>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</si>
  <si>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</si>
  <si>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</si>
  <si>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</si>
  <si>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</si>
  <si>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</si>
  <si>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</si>
  <si>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</si>
  <si>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</si>
  <si>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</si>
  <si>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</si>
  <si>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</si>
  <si>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</si>
  <si>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</si>
  <si>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</si>
  <si>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</si>
  <si>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</si>
  <si>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</si>
  <si>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</si>
  <si>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</si>
  <si>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</si>
  <si>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</si>
  <si>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</si>
  <si>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</si>
  <si>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</si>
  <si>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</si>
  <si>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</si>
  <si>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</si>
  <si>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</si>
  <si>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</si>
  <si>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</si>
  <si>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</si>
  <si>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</si>
  <si>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</si>
  <si>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</si>
  <si>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</si>
  <si>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</si>
  <si>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</si>
  <si>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</si>
  <si>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</si>
  <si>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</si>
  <si>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</si>
  <si>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</si>
  <si>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</si>
  <si>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</si>
  <si>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</si>
  <si>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</si>
  <si>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</si>
  <si>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</si>
  <si>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</si>
  <si>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</si>
  <si>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</si>
  <si>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</si>
  <si>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</si>
  <si>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</si>
  <si>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</si>
  <si>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</si>
  <si>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</si>
  <si>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</si>
  <si>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</si>
  <si>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</si>
  <si>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</si>
  <si>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</si>
  <si>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</si>
  <si>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</si>
  <si>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</si>
  <si>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</si>
  <si>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</si>
  <si>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</si>
  <si>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</si>
  <si>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</si>
  <si>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</si>
  <si>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</si>
  <si>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</si>
  <si>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</si>
  <si>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</si>
  <si>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</si>
  <si>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</si>
  <si>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</si>
  <si>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</si>
  <si>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</si>
  <si>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</si>
  <si>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</si>
  <si>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</si>
  <si>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</si>
  <si>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</si>
  <si>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</si>
  <si>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</si>
  <si>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</si>
  <si>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</si>
  <si>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</si>
  <si>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</si>
  <si>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</si>
  <si>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</si>
  <si>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</si>
  <si>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</si>
  <si>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</si>
  <si>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</si>
  <si>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</si>
  <si>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</si>
  <si>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</si>
  <si>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</si>
  <si>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</si>
  <si>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</si>
  <si>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</si>
  <si>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</si>
  <si>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</si>
  <si>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</si>
  <si>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</si>
  <si>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</si>
  <si>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</si>
  <si>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</si>
  <si>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</si>
  <si>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</si>
  <si>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</si>
  <si>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</si>
  <si>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</si>
  <si>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</si>
  <si>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</si>
  <si>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</si>
  <si>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</si>
  <si>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</si>
  <si>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</si>
  <si>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</si>
  <si>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</si>
  <si>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</si>
  <si>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</si>
  <si>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</si>
  <si>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</si>
  <si>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</si>
  <si>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</si>
  <si>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</si>
  <si>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</si>
  <si>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</si>
  <si>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</si>
  <si>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</si>
  <si>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</si>
  <si>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</si>
  <si>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</si>
  <si>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</si>
  <si>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</si>
  <si>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</si>
  <si>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</si>
  <si>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</si>
  <si>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</si>
  <si>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</si>
  <si>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</si>
  <si>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</si>
  <si>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</si>
  <si>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</si>
  <si>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</si>
  <si>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</si>
  <si>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</si>
  <si>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</si>
  <si>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</si>
  <si>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</si>
  <si>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</si>
  <si>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</si>
  <si>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</si>
  <si>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</si>
  <si>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</si>
  <si>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</si>
  <si>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</si>
  <si>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</si>
  <si>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</si>
  <si>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</si>
  <si>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</si>
  <si>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</si>
  <si>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</si>
  <si>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</si>
  <si>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</si>
  <si>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</si>
  <si>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</si>
  <si>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</si>
  <si>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</si>
  <si>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</si>
  <si>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</si>
  <si>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</si>
  <si>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</si>
  <si>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</si>
  <si>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</si>
  <si>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</si>
  <si>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</si>
  <si>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</si>
  <si>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</si>
  <si>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</si>
  <si>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</si>
  <si>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</si>
  <si>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</si>
  <si>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</si>
  <si>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</si>
  <si>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</si>
  <si>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</si>
  <si>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</si>
  <si>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</si>
  <si>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</si>
  <si>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</si>
  <si>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</si>
  <si>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</si>
  <si>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</si>
  <si>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</si>
  <si>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</si>
  <si>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</si>
  <si>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</si>
  <si>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</si>
  <si>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</si>
  <si>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</si>
  <si>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</si>
  <si>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</si>
  <si>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</si>
  <si>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</si>
  <si>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</si>
  <si>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</si>
  <si>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</si>
  <si>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</si>
  <si>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</si>
  <si>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</si>
  <si>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</si>
  <si>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</si>
  <si>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</si>
  <si>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</si>
  <si>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</si>
  <si>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</si>
  <si>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</si>
  <si>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</si>
  <si>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</si>
  <si>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</si>
  <si>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</si>
  <si>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</si>
  <si>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</si>
  <si>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</si>
  <si>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</si>
  <si>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</si>
  <si>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</si>
  <si>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</si>
  <si>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</si>
  <si>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</si>
  <si>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</si>
  <si>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</si>
  <si>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</si>
  <si>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</si>
  <si>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</si>
  <si>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</si>
  <si>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</si>
  <si>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</si>
  <si>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</si>
  <si>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</si>
  <si>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</si>
  <si>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</si>
  <si>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</si>
  <si>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</si>
  <si>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</si>
  <si>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</si>
  <si>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</si>
  <si>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</si>
  <si>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</si>
  <si>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</si>
  <si>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</si>
  <si>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</si>
  <si>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</si>
  <si>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</si>
  <si>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</si>
  <si>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</si>
  <si>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</si>
  <si>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</si>
  <si>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</si>
  <si>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</si>
  <si>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</si>
  <si>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</si>
  <si>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</si>
  <si>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</si>
  <si>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</si>
  <si>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</si>
  <si>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</si>
  <si>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</si>
  <si>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</si>
  <si>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</si>
  <si>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</si>
  <si>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</si>
  <si>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</si>
  <si>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</si>
  <si>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</si>
  <si>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</si>
  <si>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</si>
  <si>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</si>
  <si>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</si>
  <si>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</si>
  <si>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</si>
  <si>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</si>
  <si>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</si>
  <si>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</si>
  <si>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</si>
  <si>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</si>
  <si>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</si>
  <si>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</si>
  <si>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</si>
  <si>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</si>
  <si>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</si>
  <si>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</si>
  <si>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</si>
  <si>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</si>
  <si>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</si>
  <si>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</si>
  <si>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</si>
  <si>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</si>
  <si>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</si>
  <si>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</si>
  <si>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</si>
  <si>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</si>
  <si>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</si>
  <si>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</si>
  <si>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</si>
  <si>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</si>
  <si>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</si>
  <si>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</si>
  <si>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</si>
  <si>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</si>
  <si>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</si>
  <si>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</si>
  <si>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</si>
  <si>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</si>
  <si>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</si>
  <si>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</si>
  <si>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</si>
  <si>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</si>
  <si>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</si>
  <si>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</si>
  <si>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</si>
  <si>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</si>
  <si>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</si>
  <si>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</si>
  <si>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</si>
  <si>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</si>
  <si>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</si>
  <si>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</si>
  <si>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</si>
  <si>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</si>
  <si>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</si>
  <si>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</si>
  <si>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</si>
  <si>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</si>
  <si>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</si>
  <si>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</si>
  <si>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</si>
  <si>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</si>
  <si>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</si>
  <si>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</si>
  <si>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</si>
  <si>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</si>
  <si>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</si>
  <si>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</si>
  <si>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</si>
  <si>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</si>
  <si>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</si>
  <si>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</si>
  <si>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</si>
  <si>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</si>
  <si>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</si>
  <si>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</si>
  <si>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</si>
  <si>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</si>
  <si>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</si>
  <si>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</si>
  <si>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</si>
  <si>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</si>
  <si>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</si>
  <si>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</si>
  <si>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</si>
  <si>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</si>
  <si>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</si>
  <si>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</si>
  <si>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</si>
  <si>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</si>
  <si>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</si>
  <si>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</si>
  <si>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</si>
  <si>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</si>
  <si>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</si>
  <si>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</si>
  <si>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</si>
  <si>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</si>
  <si>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</si>
  <si>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</si>
  <si>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</si>
  <si>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</si>
  <si>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</si>
  <si>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</si>
  <si>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</si>
  <si>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</si>
  <si>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</si>
  <si>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</si>
  <si>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</si>
  <si>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</si>
  <si>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</si>
  <si>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</si>
  <si>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</si>
  <si>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</si>
  <si>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</si>
  <si>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</si>
  <si>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</si>
  <si>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</si>
  <si>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</si>
  <si>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</si>
  <si>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</si>
  <si>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</si>
  <si>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</si>
  <si>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</si>
  <si>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</si>
  <si>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</si>
  <si>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</si>
  <si>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</si>
  <si>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</si>
  <si>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</si>
  <si>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</si>
  <si>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</si>
  <si>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</si>
  <si>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</si>
  <si>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</si>
  <si>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</si>
  <si>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</si>
  <si>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</si>
  <si>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</si>
  <si>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</si>
  <si>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</si>
  <si>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</si>
  <si>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</si>
  <si>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</si>
  <si>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</si>
  <si>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</si>
  <si>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</si>
  <si>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</si>
  <si>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</si>
  <si>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</si>
  <si>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</si>
  <si>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</si>
  <si>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</si>
  <si>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</si>
  <si>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</si>
  <si>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</si>
  <si>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</si>
  <si>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</si>
  <si>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</si>
  <si>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</si>
  <si>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</si>
  <si>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</si>
  <si>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</si>
  <si>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</si>
  <si>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</si>
  <si>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</si>
  <si>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</si>
  <si>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</si>
  <si>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</si>
  <si>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</si>
  <si>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</si>
  <si>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</si>
  <si>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</si>
  <si>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</si>
  <si>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</si>
  <si>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</si>
  <si>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</si>
  <si>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</si>
  <si>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</si>
  <si>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</si>
  <si>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</si>
  <si>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</si>
  <si>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</si>
  <si>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</si>
  <si>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</si>
  <si>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</si>
  <si>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</si>
  <si>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</si>
  <si>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</si>
  <si>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</si>
  <si>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</si>
  <si>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</si>
  <si>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</si>
  <si>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</si>
  <si>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</si>
  <si>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</si>
  <si>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</si>
  <si>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</si>
  <si>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</si>
  <si>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</si>
  <si>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</si>
  <si>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</si>
  <si>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</si>
  <si>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</si>
  <si>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</si>
  <si>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</si>
  <si>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</si>
  <si>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</si>
  <si>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</si>
  <si>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</si>
  <si>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</si>
  <si>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</si>
  <si>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</si>
  <si>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</si>
  <si>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</si>
  <si>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</si>
  <si>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</si>
  <si>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</si>
  <si>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</si>
  <si>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</si>
  <si>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</si>
  <si>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</si>
  <si>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</si>
  <si>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</si>
  <si>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</si>
  <si>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</si>
  <si>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</si>
  <si>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</si>
  <si>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</si>
  <si>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</si>
  <si>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</si>
  <si>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</si>
  <si>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</si>
  <si>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</si>
  <si>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</si>
  <si>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</si>
  <si>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</si>
  <si>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</si>
  <si>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</si>
  <si>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</si>
  <si>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</si>
  <si>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</si>
  <si>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</si>
  <si>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</si>
  <si>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</si>
  <si>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</si>
  <si>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</si>
  <si>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</si>
  <si>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</si>
  <si>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</si>
  <si>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</si>
  <si>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</si>
  <si>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</si>
  <si>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</si>
  <si>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</si>
  <si>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</si>
  <si>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</si>
  <si>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</si>
  <si>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</si>
  <si>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</si>
  <si>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</si>
  <si>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</si>
  <si>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</si>
  <si>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</si>
  <si>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</si>
  <si>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</si>
  <si>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</si>
  <si>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</si>
  <si>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</si>
  <si>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</si>
  <si>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</si>
  <si>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</si>
  <si>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</si>
  <si>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</si>
  <si>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</si>
  <si>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</si>
  <si>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</si>
  <si>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</si>
  <si>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</si>
  <si>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</si>
  <si>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</si>
  <si>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</si>
  <si>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</si>
  <si>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</si>
  <si>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</si>
  <si>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</si>
  <si>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</si>
  <si>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</si>
  <si>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</si>
  <si>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</si>
  <si>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</si>
  <si>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</si>
  <si>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</si>
  <si>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</si>
  <si>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</si>
  <si>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</si>
  <si>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</si>
  <si>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</si>
  <si>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</si>
  <si>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</si>
  <si>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</si>
  <si>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</si>
  <si>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</si>
  <si>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</si>
  <si>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</si>
  <si>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</si>
  <si>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</si>
  <si>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</si>
  <si>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</si>
  <si>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</si>
  <si>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</si>
  <si>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</si>
  <si>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</si>
  <si>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</si>
  <si>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</si>
  <si>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</si>
  <si>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</si>
  <si>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</si>
  <si>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</si>
  <si>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</si>
  <si>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</si>
  <si>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</si>
  <si>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</si>
  <si>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</si>
  <si>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</si>
  <si>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</si>
  <si>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</si>
  <si>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</si>
  <si>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</si>
  <si>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</si>
  <si>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</si>
  <si>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</si>
  <si>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</si>
  <si>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</si>
  <si>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</si>
  <si>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</si>
  <si>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</si>
  <si>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</si>
  <si>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</si>
  <si>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</si>
  <si>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</si>
  <si>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</si>
  <si>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</si>
  <si>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</si>
  <si>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</si>
  <si>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</si>
  <si>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</si>
  <si>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</si>
  <si>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</si>
  <si>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</si>
  <si>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</si>
  <si>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</si>
  <si>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</si>
  <si>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</si>
  <si>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</si>
  <si>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</si>
  <si>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</si>
  <si>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</si>
  <si>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</si>
  <si>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</si>
  <si>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</si>
  <si>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</si>
  <si>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</si>
  <si>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</si>
  <si>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</si>
  <si>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</si>
  <si>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</si>
  <si>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</si>
  <si>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</si>
  <si>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</si>
  <si>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</si>
  <si>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</si>
  <si>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</si>
  <si>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</si>
  <si>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</si>
  <si>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</si>
  <si>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</si>
  <si>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</si>
  <si>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</si>
  <si>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</si>
  <si>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</si>
  <si>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</si>
  <si>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</si>
  <si>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</si>
  <si>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</si>
  <si>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</si>
  <si>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</si>
  <si>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</si>
  <si>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</si>
  <si>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</si>
  <si>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</si>
  <si>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</si>
  <si>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</si>
  <si>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</si>
  <si>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</si>
  <si>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</si>
  <si>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</si>
  <si>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</si>
  <si>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</si>
  <si>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</si>
  <si>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</si>
  <si>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</si>
  <si>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</si>
  <si>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</si>
  <si>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</si>
  <si>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</si>
  <si>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</si>
  <si>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</si>
  <si>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</si>
  <si>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</si>
  <si>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</si>
  <si>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</si>
  <si>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</si>
  <si>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</si>
  <si>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</si>
  <si>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</si>
  <si>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</si>
  <si>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</si>
  <si>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</si>
  <si>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</si>
  <si>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</si>
  <si>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</si>
  <si>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</si>
  <si>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</si>
  <si>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</si>
  <si>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</si>
  <si>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</si>
  <si>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</si>
  <si>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</si>
  <si>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</si>
  <si>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</si>
  <si>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</si>
  <si>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</si>
  <si>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</si>
  <si>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</si>
  <si>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</si>
  <si>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</si>
  <si>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</si>
  <si>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</si>
  <si>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</si>
  <si>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</si>
  <si>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</si>
  <si>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</si>
  <si>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</si>
  <si>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</si>
  <si>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</si>
  <si>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</si>
  <si>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</si>
  <si>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</si>
  <si>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</si>
  <si>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</si>
  <si>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</si>
  <si>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</si>
  <si>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</si>
  <si>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</si>
  <si>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</si>
  <si>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</si>
  <si>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</si>
  <si>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</si>
  <si>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</si>
  <si>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</si>
  <si>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</si>
  <si>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</si>
  <si>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</si>
  <si>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</si>
  <si>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</si>
  <si>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</si>
  <si>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</si>
  <si>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</si>
  <si>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</si>
  <si>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</si>
  <si>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</si>
  <si>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</si>
  <si>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</si>
  <si>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</si>
  <si>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</si>
  <si>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</si>
  <si>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</si>
  <si>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</si>
  <si>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</si>
  <si>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</si>
  <si>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</si>
  <si>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</si>
  <si>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</si>
  <si>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</si>
  <si>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</si>
  <si>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</si>
  <si>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</si>
  <si>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</si>
  <si>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</si>
  <si>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</si>
  <si>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</si>
  <si>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</si>
  <si>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</si>
  <si>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</si>
  <si>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</si>
  <si>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</si>
  <si>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</si>
  <si>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</si>
  <si>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</si>
  <si>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</si>
  <si>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</si>
  <si>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</si>
  <si>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</si>
  <si>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</si>
  <si>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</si>
  <si>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</si>
  <si>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</si>
  <si>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</si>
  <si>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</si>
  <si>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</si>
  <si>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</si>
  <si>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</si>
  <si>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</si>
  <si>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</si>
  <si>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</si>
  <si>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</si>
  <si>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</si>
  <si>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</si>
  <si>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</si>
  <si>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</si>
  <si>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</si>
  <si>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</si>
  <si>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</si>
  <si>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</si>
  <si>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</si>
  <si>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</si>
  <si>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</si>
  <si>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</si>
  <si>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</si>
  <si>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</si>
  <si>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</si>
  <si>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</si>
  <si>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</si>
  <si>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</si>
  <si>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</si>
  <si>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</si>
  <si>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</si>
  <si>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</si>
  <si>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</si>
  <si>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</si>
  <si>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</si>
  <si>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</si>
  <si>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</si>
  <si>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</si>
  <si>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</si>
  <si>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</si>
  <si>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</si>
  <si>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</si>
  <si>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</si>
  <si>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</si>
  <si>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</si>
  <si>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</si>
  <si>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</si>
  <si>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</si>
  <si>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</si>
  <si>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</si>
  <si>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</si>
  <si>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</si>
  <si>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</si>
  <si>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</si>
  <si>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</si>
  <si>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</si>
  <si>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</si>
  <si>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</si>
  <si>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</si>
  <si>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</si>
  <si>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</si>
  <si>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</si>
  <si>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</si>
  <si>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</si>
  <si>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</si>
  <si>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</si>
  <si>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</si>
  <si>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</si>
  <si>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</si>
  <si>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</si>
  <si>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</si>
  <si>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</si>
  <si>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</si>
  <si>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</si>
  <si>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</si>
  <si>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</si>
  <si>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</si>
  <si>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</si>
  <si>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</si>
  <si>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</si>
  <si>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</si>
  <si>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</si>
  <si>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</si>
  <si>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</si>
  <si>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</si>
  <si>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</si>
  <si>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</si>
  <si>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</si>
  <si>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</si>
  <si>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</si>
  <si>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</si>
  <si>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</si>
  <si>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</si>
  <si>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</si>
  <si>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</si>
  <si>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</si>
  <si>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</si>
  <si>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</si>
  <si>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</si>
  <si>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</si>
  <si>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</si>
  <si>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</si>
  <si>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</si>
  <si>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</si>
  <si>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</si>
  <si>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</si>
  <si>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</si>
  <si>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</si>
  <si>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</si>
  <si>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</si>
  <si>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</si>
  <si>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</si>
  <si>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</si>
  <si>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</si>
  <si>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</si>
  <si>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</si>
  <si>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</si>
  <si>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</si>
  <si>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</si>
  <si>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</si>
  <si>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</si>
  <si>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</si>
  <si>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</si>
  <si>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</si>
  <si>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</si>
  <si>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</si>
  <si>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</si>
  <si>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</si>
  <si>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</si>
  <si>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</si>
  <si>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</si>
  <si>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</si>
  <si>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</si>
  <si>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</si>
  <si>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</si>
  <si>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</si>
  <si>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</si>
  <si>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</si>
  <si>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</si>
  <si>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</si>
  <si>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</si>
  <si>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</si>
  <si>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</si>
  <si>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</si>
  <si>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</si>
  <si>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</si>
  <si>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</si>
  <si>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</si>
  <si>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</si>
  <si>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</si>
  <si>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</si>
  <si>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</si>
  <si>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</si>
  <si>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</si>
  <si>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</si>
  <si>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</si>
  <si>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</si>
  <si>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</si>
  <si>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</si>
  <si>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</si>
  <si>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</si>
  <si>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</si>
  <si>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</si>
  <si>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</si>
  <si>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</si>
  <si>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</si>
  <si>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</si>
  <si>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</si>
  <si>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</si>
  <si>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</si>
  <si>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</si>
  <si>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</si>
  <si>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</si>
  <si>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</si>
  <si>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</si>
  <si>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</si>
  <si>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</si>
  <si>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</si>
  <si>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</si>
  <si>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</si>
  <si>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</si>
  <si>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</si>
  <si>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</si>
  <si>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</si>
  <si>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</si>
  <si>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</si>
  <si>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</si>
  <si>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</si>
  <si>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</si>
  <si>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</si>
  <si>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</si>
  <si>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</si>
  <si>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</si>
  <si>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</si>
  <si>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</si>
  <si>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</si>
  <si>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</si>
  <si>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</si>
  <si>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</si>
  <si>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</si>
  <si>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</si>
  <si>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</si>
  <si>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</si>
  <si>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</si>
  <si>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</si>
  <si>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</si>
  <si>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</si>
  <si>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</si>
  <si>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</si>
  <si>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</si>
  <si>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</si>
  <si>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</si>
  <si>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</si>
  <si>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</si>
  <si>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</si>
  <si>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</si>
  <si>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</si>
  <si>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</si>
  <si>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</si>
  <si>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</si>
  <si>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</si>
  <si>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</si>
  <si>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</si>
  <si>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</si>
  <si>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</si>
  <si>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</si>
  <si>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</si>
  <si>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</si>
  <si>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</si>
  <si>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</si>
  <si>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</si>
  <si>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</si>
  <si>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</si>
  <si>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</si>
  <si>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</si>
  <si>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</si>
  <si>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</si>
  <si>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</si>
  <si>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</si>
  <si>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</si>
  <si>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</si>
  <si>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</si>
  <si>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</si>
  <si>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</si>
  <si>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</si>
  <si>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</si>
  <si>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</si>
  <si>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</si>
  <si>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</si>
  <si>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</si>
  <si>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</si>
  <si>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</si>
  <si>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</si>
  <si>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</si>
  <si>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</si>
  <si>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</si>
  <si>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</si>
  <si>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</si>
  <si>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</si>
  <si>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</si>
  <si>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</si>
  <si>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</si>
  <si>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</si>
  <si>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</si>
  <si>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</si>
  <si>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</si>
  <si>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</si>
  <si>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</si>
  <si>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</si>
  <si>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</si>
  <si>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</si>
  <si>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</si>
  <si>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</si>
  <si>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</si>
  <si>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</si>
  <si>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</si>
  <si>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</si>
  <si>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</si>
  <si>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</si>
  <si>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</si>
  <si>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</si>
  <si>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</si>
  <si>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</si>
  <si>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</si>
  <si>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</si>
  <si>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</si>
  <si>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</si>
  <si>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</si>
  <si>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</si>
  <si>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</si>
  <si>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</si>
  <si>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</si>
  <si>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</si>
  <si>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</si>
  <si>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</si>
  <si>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</si>
  <si>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</si>
  <si>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</si>
  <si>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</si>
  <si>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</si>
  <si>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</si>
  <si>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</si>
  <si>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</si>
  <si>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</si>
  <si>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</si>
  <si>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</si>
  <si>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</si>
  <si>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</si>
  <si>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</si>
  <si>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</si>
  <si>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</si>
  <si>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</si>
  <si>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</si>
  <si>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</si>
  <si>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</si>
  <si>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</si>
  <si>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</si>
  <si>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</si>
  <si>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</si>
  <si>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</si>
  <si>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</si>
  <si>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</si>
  <si>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</si>
  <si>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</si>
  <si>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</si>
  <si>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</si>
  <si>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</si>
  <si>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</si>
  <si>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</si>
  <si>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</si>
  <si>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</si>
  <si>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</si>
  <si>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</si>
  <si>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</si>
  <si>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</si>
  <si>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</si>
  <si>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</si>
  <si>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</si>
  <si>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</si>
  <si>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</si>
  <si>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</si>
  <si>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</si>
  <si>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</si>
  <si>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</si>
  <si>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</si>
  <si>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</si>
  <si>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</si>
  <si>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</si>
  <si>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</si>
  <si>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</si>
  <si>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</si>
  <si>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</si>
  <si>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</si>
  <si>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</si>
  <si>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</si>
  <si>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</si>
  <si>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</si>
  <si>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</si>
  <si>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</si>
  <si>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</si>
  <si>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</si>
  <si>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</si>
  <si>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</si>
  <si>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</si>
  <si>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</si>
  <si>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</si>
  <si>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</si>
  <si>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</si>
  <si>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</si>
  <si>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</si>
  <si>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</si>
  <si>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</si>
  <si>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</si>
  <si>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</si>
  <si>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</si>
  <si>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</si>
  <si>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</si>
  <si>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</si>
  <si>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</si>
  <si>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</si>
  <si>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</si>
  <si>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</si>
  <si>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</si>
  <si>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</si>
  <si>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</si>
  <si>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</si>
  <si>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</si>
  <si>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</si>
  <si>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</si>
  <si>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</si>
  <si>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</si>
  <si>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</si>
  <si>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</si>
  <si>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</si>
  <si>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</si>
  <si>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</si>
  <si>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</si>
  <si>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</si>
  <si>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</si>
  <si>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</si>
  <si>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</si>
  <si>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</si>
  <si>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</si>
  <si>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</si>
  <si>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</si>
  <si>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</si>
  <si>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</si>
  <si>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</si>
  <si>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</si>
  <si>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</si>
  <si>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</si>
  <si>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</si>
  <si>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</si>
  <si>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</si>
  <si>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</si>
  <si>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</si>
  <si>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</si>
  <si>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</si>
  <si>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</si>
  <si>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</si>
  <si>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</si>
  <si>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</si>
  <si>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</si>
  <si>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</si>
  <si>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</si>
  <si>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</si>
  <si>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</si>
  <si>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</si>
  <si>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</si>
  <si>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</si>
  <si>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</si>
  <si>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</si>
  <si>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</si>
  <si>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</si>
  <si>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</si>
  <si>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</si>
  <si>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</si>
  <si>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</si>
  <si>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</si>
  <si>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</si>
  <si>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</si>
  <si>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</si>
  <si>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</si>
  <si>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</si>
  <si>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</si>
  <si>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</si>
  <si>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</si>
  <si>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</si>
  <si>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</si>
  <si>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</si>
  <si>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</si>
  <si>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</si>
  <si>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</si>
  <si>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</si>
  <si>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</si>
  <si>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</si>
  <si>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</si>
  <si>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</si>
  <si>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</si>
  <si>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</si>
  <si>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</si>
  <si>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</si>
  <si>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</si>
  <si>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</si>
  <si>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</si>
  <si>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</si>
  <si>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</si>
  <si>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</si>
  <si>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</si>
  <si>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</si>
  <si>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</si>
  <si>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</si>
  <si>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</si>
  <si>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</si>
  <si>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</si>
  <si>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</si>
  <si>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</si>
  <si>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</si>
  <si>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</si>
  <si>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</si>
  <si>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</si>
  <si>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</si>
  <si>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</si>
  <si>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</si>
  <si>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</si>
  <si>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</si>
  <si>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</si>
  <si>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</si>
  <si>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</si>
  <si>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</si>
  <si>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</si>
  <si>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</si>
  <si>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</si>
  <si>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</si>
  <si>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</si>
  <si>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</si>
  <si>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</si>
  <si>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</si>
  <si>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</si>
  <si>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</si>
  <si>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</si>
  <si>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</si>
  <si>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</si>
  <si>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</si>
  <si>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</si>
  <si>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</si>
  <si>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</si>
  <si>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</si>
  <si>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</si>
  <si>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</si>
  <si>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</si>
  <si>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</si>
  <si>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</si>
  <si>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</si>
  <si>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</si>
  <si>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</si>
  <si>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</si>
  <si>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</si>
  <si>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</si>
  <si>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</si>
  <si>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</si>
  <si>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</si>
  <si>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</si>
  <si>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</si>
  <si>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</si>
  <si>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</si>
  <si>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</si>
  <si>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</si>
  <si>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</si>
  <si>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</si>
  <si>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</si>
  <si>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</si>
  <si>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</si>
  <si>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</si>
  <si>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</si>
  <si>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</si>
  <si>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</si>
  <si>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</si>
  <si>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</si>
  <si>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</si>
  <si>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</si>
  <si>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</si>
  <si>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</si>
  <si>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</si>
  <si>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</si>
  <si>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</si>
  <si>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</si>
  <si>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</si>
  <si>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</si>
  <si>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</si>
  <si>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</si>
  <si>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</si>
  <si>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</si>
  <si>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</si>
  <si>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</si>
  <si>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</si>
  <si>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</si>
  <si>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</si>
  <si>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</si>
  <si>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</si>
  <si>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</si>
  <si>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</si>
  <si>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</si>
  <si>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</si>
  <si>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</si>
  <si>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</si>
  <si>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</si>
  <si>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</si>
  <si>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</si>
  <si>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</si>
  <si>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</si>
  <si>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</si>
  <si>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</si>
  <si>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</si>
  <si>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</si>
  <si>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</si>
  <si>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</si>
  <si>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</si>
  <si>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</si>
  <si>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</si>
  <si>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</si>
  <si>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</si>
  <si>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</si>
  <si>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</si>
  <si>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</si>
  <si>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</si>
  <si>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</si>
  <si>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</si>
  <si>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</si>
  <si>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</si>
  <si>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</si>
  <si>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</si>
  <si>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</si>
  <si>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</si>
  <si>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</si>
  <si>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</si>
  <si>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</si>
  <si>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</si>
  <si>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</si>
  <si>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</si>
  <si>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</si>
  <si>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</si>
  <si>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</si>
  <si>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</si>
  <si>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</si>
  <si>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</si>
  <si>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</si>
  <si>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</si>
  <si>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</si>
  <si>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</si>
  <si>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</si>
  <si>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</si>
  <si>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</si>
  <si>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</si>
  <si>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</si>
  <si>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</si>
  <si>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</si>
  <si>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</si>
  <si>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</si>
  <si>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</si>
  <si>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</si>
  <si>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</si>
  <si>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</si>
  <si>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</si>
  <si>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</si>
  <si>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</si>
  <si>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</si>
  <si>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</si>
  <si>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</si>
  <si>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</si>
  <si>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</si>
  <si>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</si>
  <si>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</si>
  <si>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</si>
  <si>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</si>
  <si>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</si>
  <si>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</si>
  <si>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</si>
  <si>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</si>
  <si>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</si>
  <si>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</si>
  <si>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</si>
  <si>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</si>
  <si>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</si>
  <si>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</si>
  <si>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</si>
  <si>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</si>
  <si>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</si>
  <si>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</si>
  <si>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</si>
  <si>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</si>
  <si>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</si>
  <si>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</si>
  <si>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</si>
  <si>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</si>
  <si>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</si>
  <si>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</si>
  <si>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</si>
  <si>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</si>
  <si>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</si>
  <si>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</si>
  <si>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</si>
  <si>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</si>
  <si>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</si>
  <si>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</si>
  <si>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</si>
  <si>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</si>
  <si>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</si>
  <si>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</si>
  <si>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</si>
  <si>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</si>
  <si>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</si>
  <si>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</si>
  <si>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</si>
  <si>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</si>
  <si>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</si>
  <si>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</si>
  <si>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</si>
  <si>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</si>
  <si>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</si>
  <si>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</si>
  <si>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</si>
  <si>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</si>
  <si>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</si>
  <si>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</si>
  <si>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</si>
  <si>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</si>
  <si>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</si>
  <si>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</si>
  <si>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</si>
  <si>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</si>
  <si>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</si>
  <si>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</si>
  <si>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</si>
  <si>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</si>
  <si>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</si>
  <si>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</si>
  <si>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</si>
  <si>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</si>
  <si>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</si>
  <si>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</si>
  <si>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</si>
  <si>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</si>
  <si>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</si>
  <si>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</si>
  <si>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</si>
  <si>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</si>
  <si>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</si>
  <si>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</si>
  <si>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</si>
  <si>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</si>
  <si>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</si>
  <si>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</si>
  <si>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</si>
  <si>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</si>
  <si>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</si>
  <si>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</si>
  <si>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</si>
  <si>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</si>
  <si>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</si>
  <si>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</si>
  <si>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</si>
  <si>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</si>
  <si>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</si>
  <si>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</si>
  <si>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</si>
  <si>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</si>
  <si>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</si>
  <si>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</si>
  <si>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</si>
  <si>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</si>
  <si>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</si>
  <si>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</si>
  <si>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</si>
  <si>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</si>
  <si>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</si>
  <si>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</si>
  <si>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</si>
  <si>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</si>
  <si>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</si>
  <si>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</si>
  <si>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</si>
  <si>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</si>
  <si>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</si>
  <si>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</si>
  <si>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</si>
  <si>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</si>
  <si>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</si>
  <si>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</si>
  <si>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</si>
  <si>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</si>
  <si>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</si>
  <si>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</si>
  <si>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</si>
  <si>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</si>
  <si>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</si>
  <si>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</si>
  <si>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</si>
  <si>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</si>
  <si>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</si>
  <si>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</si>
  <si>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</si>
  <si>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</si>
  <si>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</si>
  <si>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</si>
  <si>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</si>
  <si>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</si>
  <si>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</si>
  <si>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</si>
  <si>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</si>
  <si>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</si>
  <si>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</si>
  <si>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</si>
  <si>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</si>
  <si>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</si>
  <si>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</si>
  <si>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</si>
  <si>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</si>
  <si>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</si>
  <si>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</si>
  <si>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</si>
  <si>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</si>
  <si>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</si>
  <si>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</si>
  <si>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</si>
  <si>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</si>
  <si>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</si>
  <si>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</si>
  <si>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</si>
  <si>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</si>
  <si>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</si>
  <si>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</si>
  <si>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</si>
  <si>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</si>
  <si>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</si>
  <si>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</si>
  <si>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</si>
  <si>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</si>
  <si>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</si>
  <si>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</si>
  <si>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</si>
  <si>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</si>
  <si>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</si>
  <si>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</si>
  <si>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</si>
  <si>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</si>
  <si>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</si>
  <si>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</si>
  <si>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</si>
  <si>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</si>
  <si>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</si>
  <si>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</si>
  <si>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</si>
  <si>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</si>
  <si>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</si>
  <si>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</si>
  <si>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</si>
  <si>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</si>
  <si>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</si>
  <si>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</si>
  <si>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</si>
  <si>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</si>
  <si>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</si>
  <si>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</si>
  <si>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</si>
  <si>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</si>
  <si>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</si>
  <si>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</si>
  <si>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</si>
  <si>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</si>
  <si>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</si>
  <si>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</si>
  <si>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</si>
  <si>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</si>
  <si>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</si>
  <si>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</si>
  <si>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</si>
  <si>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</si>
  <si>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</si>
  <si>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</si>
  <si>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</si>
  <si>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</si>
  <si>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</si>
  <si>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</si>
  <si>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</si>
  <si>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</si>
  <si>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</si>
  <si>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</si>
  <si>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</si>
  <si>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</si>
  <si>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</si>
  <si>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</si>
  <si>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</si>
  <si>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</si>
  <si>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</si>
  <si>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</si>
  <si>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</si>
  <si>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</si>
  <si>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</si>
  <si>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</si>
  <si>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</si>
  <si>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</si>
  <si>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</si>
  <si>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</si>
  <si>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</si>
  <si>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</si>
  <si>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</si>
  <si>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</si>
  <si>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</si>
  <si>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</si>
  <si>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</si>
  <si>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</si>
  <si>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</si>
  <si>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</si>
  <si>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</si>
  <si>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</si>
  <si>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</si>
  <si>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</si>
  <si>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</si>
  <si>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</si>
  <si>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</si>
  <si>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</si>
  <si>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</si>
  <si>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</si>
  <si>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</si>
  <si>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</si>
  <si>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</si>
  <si>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</si>
  <si>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</si>
  <si>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</si>
  <si>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</si>
  <si>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</si>
  <si>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</si>
  <si>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</si>
  <si>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</si>
  <si>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</si>
  <si>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</si>
  <si>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</si>
  <si>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</si>
  <si>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</si>
  <si>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</si>
  <si>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</si>
  <si>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</si>
  <si>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</si>
  <si>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</si>
  <si>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</si>
  <si>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</si>
  <si>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</si>
  <si>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</si>
  <si>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</si>
  <si>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</si>
  <si>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</si>
  <si>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</si>
  <si>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</si>
  <si>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</si>
  <si>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</si>
  <si>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</si>
  <si>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</si>
  <si>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</si>
  <si>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</si>
  <si>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</si>
  <si>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</si>
  <si>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</si>
  <si>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</si>
  <si>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</si>
  <si>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</si>
  <si>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</si>
  <si>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</si>
  <si>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</si>
  <si>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</si>
  <si>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</si>
  <si>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</si>
  <si>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</si>
  <si>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</si>
  <si>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</si>
  <si>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</si>
  <si>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</si>
  <si>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</si>
  <si>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</si>
  <si>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</si>
  <si>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</si>
  <si>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</si>
  <si>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</si>
  <si>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</si>
  <si>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</si>
  <si>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</si>
  <si>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</si>
  <si>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</si>
  <si>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</si>
  <si>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</si>
  <si>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</si>
  <si>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</si>
  <si>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</si>
  <si>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</si>
  <si>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</si>
  <si>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</si>
  <si>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</si>
  <si>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</si>
  <si>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</si>
  <si>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</si>
  <si>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</si>
  <si>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</si>
  <si>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</si>
  <si>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</si>
  <si>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</si>
  <si>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</si>
  <si>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</si>
  <si>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</si>
  <si>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</si>
  <si>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</si>
  <si>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</si>
  <si>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</si>
  <si>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</si>
  <si>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</si>
  <si>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</si>
  <si>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</si>
  <si>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</si>
  <si>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</si>
  <si>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</si>
  <si>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</si>
  <si>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</si>
  <si>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</si>
  <si>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</si>
  <si>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</si>
  <si>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</si>
  <si>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</si>
  <si>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</si>
  <si>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</si>
  <si>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</si>
  <si>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</si>
  <si>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</si>
  <si>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</si>
  <si>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</si>
  <si>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</si>
  <si>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</si>
  <si>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</si>
  <si>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</si>
  <si>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</si>
  <si>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</si>
  <si>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</si>
  <si>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</si>
  <si>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</si>
  <si>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</si>
  <si>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</si>
  <si>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</si>
  <si>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</si>
  <si>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</si>
  <si>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</si>
  <si>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</si>
  <si>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</si>
  <si>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</si>
  <si>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</si>
  <si>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</si>
  <si>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</si>
  <si>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</si>
  <si>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</si>
  <si>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</si>
  <si>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</si>
  <si>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</si>
  <si>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</si>
  <si>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</si>
  <si>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</si>
  <si>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</si>
  <si>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</si>
  <si>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</si>
  <si>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</si>
  <si>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</si>
  <si>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</si>
  <si>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</si>
  <si>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</si>
  <si>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</si>
  <si>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</si>
  <si>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</si>
  <si>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</si>
  <si>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</si>
  <si>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</si>
  <si>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</si>
  <si>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</si>
  <si>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</si>
  <si>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</si>
  <si>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</si>
  <si>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</si>
  <si>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</si>
  <si>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</si>
  <si>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</si>
  <si>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</si>
  <si>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</si>
  <si>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</si>
  <si>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</si>
  <si>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</si>
  <si>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</si>
  <si>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</si>
  <si>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</si>
  <si>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</si>
  <si>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</si>
  <si>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</si>
  <si>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</si>
  <si>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</si>
  <si>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</si>
  <si>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</si>
  <si>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</si>
  <si>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</si>
  <si>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</si>
  <si>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</si>
  <si>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</si>
  <si>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</si>
  <si>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</si>
  <si>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</si>
  <si>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</si>
  <si>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</si>
  <si>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</si>
  <si>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</si>
  <si>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</si>
  <si>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</si>
  <si>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</si>
  <si>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</si>
  <si>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</si>
  <si>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</si>
  <si>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</si>
  <si>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</si>
  <si>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</si>
  <si>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</si>
  <si>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</si>
  <si>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</si>
  <si>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</si>
  <si>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</si>
  <si>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</si>
  <si>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</si>
  <si>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</si>
  <si>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</si>
  <si>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</si>
  <si>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</si>
  <si>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</si>
  <si>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</si>
  <si>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</si>
  <si>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</si>
  <si>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</si>
  <si>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</si>
  <si>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</si>
  <si>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</si>
  <si>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</si>
  <si>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</si>
  <si>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</si>
  <si>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</si>
  <si>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</si>
  <si>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</si>
  <si>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</si>
  <si>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</si>
  <si>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</si>
  <si>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</si>
  <si>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</si>
  <si>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</si>
  <si>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</si>
  <si>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</si>
  <si>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</si>
  <si>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</si>
  <si>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</si>
  <si>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</si>
  <si>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</si>
  <si>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</si>
  <si>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</si>
  <si>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</si>
  <si>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</si>
  <si>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</si>
  <si>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</si>
  <si>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</si>
  <si>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</si>
  <si>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</si>
  <si>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</si>
  <si>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</si>
  <si>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</si>
  <si>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</si>
  <si>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</si>
  <si>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</si>
  <si>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</si>
  <si>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</si>
  <si>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</si>
  <si>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</si>
  <si>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</si>
  <si>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</si>
  <si>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</si>
  <si>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</si>
  <si>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</si>
  <si>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</si>
  <si>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</si>
  <si>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</si>
  <si>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</si>
  <si>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</si>
  <si>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</si>
  <si>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</si>
  <si>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</si>
  <si>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</si>
  <si>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</si>
  <si>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</si>
  <si>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</si>
  <si>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</si>
  <si>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</si>
  <si>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</si>
  <si>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</si>
  <si>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</si>
  <si>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</si>
  <si>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</si>
  <si>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</si>
  <si>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</si>
  <si>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</si>
  <si>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</si>
  <si>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</si>
  <si>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</si>
  <si>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</si>
  <si>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</si>
  <si>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</si>
  <si>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</si>
  <si>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</si>
  <si>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</si>
  <si>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</si>
  <si>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</si>
  <si>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</si>
  <si>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</si>
  <si>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</si>
  <si>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</si>
  <si>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</si>
  <si>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</si>
  <si>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</si>
  <si>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</si>
  <si>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</si>
  <si>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</si>
  <si>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</si>
  <si>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</si>
  <si>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</si>
  <si>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</si>
  <si>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</si>
  <si>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</si>
  <si>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</si>
  <si>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</si>
  <si>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</si>
  <si>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</si>
  <si>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</si>
  <si>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</si>
  <si>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</si>
  <si>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</si>
  <si>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</si>
  <si>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</si>
  <si>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</si>
  <si>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</si>
  <si>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</si>
  <si>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</si>
  <si>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</si>
  <si>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</si>
  <si>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</si>
  <si>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</si>
  <si>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</si>
  <si>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</si>
  <si>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</si>
  <si>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</si>
  <si>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</si>
  <si>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</si>
  <si>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</si>
  <si>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</si>
  <si>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</si>
  <si>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</si>
  <si>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</si>
  <si>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</si>
  <si>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</si>
  <si>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</si>
  <si>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</si>
  <si>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</si>
  <si>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</si>
  <si>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</si>
  <si>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</si>
  <si>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</si>
  <si>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</si>
  <si>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</si>
  <si>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</si>
  <si>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</si>
  <si>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</si>
  <si>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</si>
  <si>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</si>
  <si>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</si>
  <si>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</si>
  <si>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</si>
  <si>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</si>
  <si>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</si>
  <si>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</si>
  <si>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</si>
  <si>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</si>
  <si>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</si>
  <si>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</si>
  <si>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</si>
  <si>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</si>
  <si>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</si>
  <si>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</si>
  <si>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</si>
  <si>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</si>
  <si>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</si>
  <si>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</si>
  <si>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</si>
  <si>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</si>
  <si>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</si>
  <si>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</si>
  <si>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</si>
  <si>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</si>
  <si>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</si>
  <si>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</si>
  <si>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</si>
  <si>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</si>
  <si>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</si>
  <si>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</si>
  <si>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</si>
  <si>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</si>
  <si>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</si>
  <si>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</si>
  <si>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</si>
  <si>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</si>
  <si>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</si>
  <si>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</si>
  <si>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</si>
  <si>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</si>
  <si>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</si>
  <si>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</si>
  <si>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</si>
  <si>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</si>
  <si>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</si>
  <si>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</si>
  <si>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</si>
  <si>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</si>
  <si>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</si>
  <si>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</si>
  <si>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</si>
  <si>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</si>
  <si>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</si>
  <si>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</si>
  <si>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</si>
  <si>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</si>
  <si>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</si>
  <si>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</si>
  <si>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</si>
  <si>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</si>
  <si>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</si>
  <si>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</si>
  <si>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</si>
  <si>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</si>
  <si>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</si>
  <si>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</si>
  <si>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</si>
  <si>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</si>
  <si>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</si>
  <si>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</si>
  <si>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</si>
  <si>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</si>
  <si>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</si>
  <si>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</si>
  <si>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</si>
  <si>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</si>
  <si>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</si>
  <si>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</si>
  <si>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</si>
  <si>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</si>
  <si>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</si>
  <si>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</si>
  <si>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</si>
  <si>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</si>
  <si>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</si>
  <si>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</si>
  <si>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</si>
  <si>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</si>
  <si>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</si>
  <si>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</si>
  <si>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</si>
  <si>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</si>
  <si>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</si>
  <si>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</si>
  <si>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</si>
  <si>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</si>
  <si>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</si>
  <si>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</si>
  <si>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</si>
  <si>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</si>
  <si>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</si>
  <si>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</si>
  <si>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</si>
  <si>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</si>
  <si>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</si>
  <si>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</si>
  <si>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</si>
  <si>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</si>
  <si>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</si>
  <si>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</si>
  <si>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</si>
  <si>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</si>
  <si>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</si>
  <si>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</si>
  <si>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</si>
  <si>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</si>
  <si>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</si>
  <si>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</si>
  <si>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</si>
  <si>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</si>
  <si>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</si>
  <si>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</si>
  <si>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</si>
  <si>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</si>
  <si>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</si>
  <si>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</si>
  <si>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</si>
  <si>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</si>
  <si>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</si>
  <si>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</si>
  <si>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</si>
  <si>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</si>
  <si>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</si>
  <si>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</si>
  <si>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</si>
  <si>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</si>
  <si>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</si>
  <si>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</si>
  <si>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</si>
  <si>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</si>
  <si>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</si>
  <si>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</si>
  <si>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</si>
  <si>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</si>
  <si>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</si>
  <si>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</si>
  <si>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</si>
  <si>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</si>
  <si>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</si>
  <si>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</si>
  <si>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</si>
  <si>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</si>
  <si>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</si>
  <si>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</si>
  <si>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</si>
  <si>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</si>
  <si>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</si>
  <si>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</si>
  <si>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</si>
  <si>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</si>
  <si>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</si>
  <si>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</si>
  <si>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</si>
  <si>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</si>
  <si>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</si>
  <si>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</si>
  <si>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</si>
  <si>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</si>
  <si>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</si>
  <si>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</si>
  <si>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</si>
  <si>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</si>
  <si>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</si>
  <si>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</si>
  <si>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</si>
  <si>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</si>
  <si>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</si>
  <si>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</si>
  <si>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</si>
  <si>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</si>
  <si>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</si>
  <si>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</si>
  <si>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</si>
  <si>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</si>
  <si>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</si>
  <si>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</si>
  <si>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</si>
  <si>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</si>
  <si>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</si>
  <si>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</si>
  <si>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</si>
  <si>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</si>
  <si>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</si>
  <si>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</si>
  <si>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</si>
  <si>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</si>
  <si>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</si>
  <si>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</si>
  <si>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</si>
  <si>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</si>
  <si>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</si>
  <si>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</si>
  <si>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</si>
  <si>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</si>
  <si>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</si>
  <si>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</si>
  <si>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</si>
  <si>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</si>
  <si>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</si>
  <si>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</si>
  <si>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</si>
  <si>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</si>
  <si>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</si>
  <si>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</si>
  <si>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</si>
  <si>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</si>
  <si>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</si>
  <si>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</si>
  <si>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</si>
  <si>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</si>
  <si>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</si>
  <si>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</si>
  <si>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</si>
  <si>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</si>
  <si>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</si>
  <si>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</si>
  <si>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</si>
  <si>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</si>
  <si>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</si>
  <si>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</si>
  <si>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</si>
  <si>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</si>
  <si>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</si>
  <si>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</si>
  <si>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</si>
  <si>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</si>
  <si>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</si>
  <si>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</si>
  <si>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</si>
  <si>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</si>
  <si>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</si>
  <si>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</si>
  <si>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</si>
  <si>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</si>
  <si>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</si>
  <si>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</si>
  <si>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</si>
  <si>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</si>
  <si>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</si>
  <si>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</si>
  <si>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</si>
  <si>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</si>
  <si>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</si>
  <si>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</si>
  <si>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</si>
  <si>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</si>
  <si>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</si>
  <si>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</si>
  <si>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</si>
  <si>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</si>
  <si>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</si>
  <si>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</si>
  <si>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</si>
  <si>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</si>
  <si>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</si>
  <si>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</si>
  <si>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</si>
  <si>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</si>
  <si>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</si>
  <si>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</si>
  <si>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</si>
  <si>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</si>
  <si>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</si>
  <si>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</si>
  <si>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</si>
  <si>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</si>
  <si>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</si>
  <si>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</si>
  <si>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</si>
  <si>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</si>
  <si>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</si>
  <si>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</si>
  <si>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</si>
  <si>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</si>
  <si>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</si>
  <si>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</si>
  <si>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</si>
  <si>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</si>
  <si>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</si>
  <si>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</si>
  <si>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</si>
  <si>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</si>
  <si>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</si>
  <si>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</si>
  <si>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</si>
  <si>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</si>
  <si>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</si>
  <si>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</si>
  <si>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</si>
  <si>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</si>
  <si>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</si>
  <si>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</si>
  <si>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</si>
  <si>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</si>
  <si>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</si>
  <si>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</si>
  <si>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</si>
  <si>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</si>
  <si>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</si>
  <si>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</si>
  <si>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</si>
  <si>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</si>
  <si>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</si>
  <si>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</si>
  <si>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</si>
  <si>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</si>
  <si>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</si>
  <si>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</si>
  <si>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</si>
  <si>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</si>
  <si>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</si>
  <si>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</si>
  <si>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</si>
  <si>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</si>
  <si>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</si>
  <si>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</si>
  <si>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</si>
  <si>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</si>
  <si>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</si>
  <si>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</si>
  <si>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</si>
  <si>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</si>
  <si>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</si>
  <si>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</si>
  <si>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</si>
  <si>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</si>
  <si>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</si>
  <si>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</si>
  <si>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</si>
  <si>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</si>
  <si>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</si>
  <si>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</si>
  <si>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</si>
  <si>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</si>
  <si>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</si>
  <si>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</si>
  <si>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</si>
  <si>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</si>
  <si>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</si>
  <si>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</si>
  <si>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</si>
  <si>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</si>
  <si>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</si>
  <si>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</si>
  <si>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</si>
  <si>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</si>
  <si>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</si>
  <si>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</si>
  <si>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</si>
  <si>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</si>
  <si>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</si>
  <si>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</si>
  <si>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</si>
  <si>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</si>
  <si>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</si>
  <si>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</si>
  <si>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</si>
  <si>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</si>
  <si>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</si>
  <si>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</si>
  <si>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</si>
  <si>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</si>
  <si>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</si>
  <si>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</si>
  <si>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</si>
  <si>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</si>
  <si>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</si>
  <si>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</si>
  <si>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</si>
  <si>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</si>
  <si>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</si>
  <si>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</si>
  <si>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</si>
  <si>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</si>
  <si>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</si>
  <si>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</si>
  <si>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</si>
  <si>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</si>
  <si>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</si>
  <si>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</si>
  <si>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</si>
  <si>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</si>
  <si>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</si>
  <si>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</si>
  <si>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</si>
  <si>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</si>
  <si>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</si>
  <si>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</si>
  <si>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</si>
  <si>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</si>
  <si>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</si>
  <si>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</si>
  <si>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</si>
  <si>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</si>
  <si>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</si>
  <si>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</si>
  <si>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</si>
  <si>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</si>
  <si>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</si>
  <si>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</si>
  <si>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</si>
  <si>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</si>
  <si>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</si>
  <si>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</si>
  <si>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</si>
  <si>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</si>
  <si>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</si>
  <si>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</si>
  <si>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</si>
  <si>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</si>
  <si>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</si>
  <si>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</si>
  <si>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</si>
  <si>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</si>
  <si>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</si>
  <si>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</si>
  <si>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</si>
  <si>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</si>
  <si>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</si>
  <si>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</si>
  <si>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</si>
  <si>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</si>
  <si>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</si>
  <si>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</si>
  <si>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</si>
  <si>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</si>
  <si>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</si>
  <si>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</si>
  <si>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</si>
  <si>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</si>
  <si>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</si>
  <si>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</si>
  <si>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</si>
  <si>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</si>
  <si>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</si>
  <si>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</si>
  <si>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</si>
  <si>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</si>
  <si>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</si>
  <si>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</si>
  <si>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</si>
  <si>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</si>
  <si>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</si>
  <si>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</si>
  <si>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</si>
  <si>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</si>
  <si>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</si>
  <si>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</si>
  <si>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</si>
  <si>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</si>
  <si>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</si>
  <si>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</si>
  <si>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</si>
  <si>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</si>
  <si>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</si>
  <si>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</si>
  <si>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</si>
  <si>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</si>
  <si>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</si>
  <si>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</si>
  <si>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</si>
  <si>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</si>
  <si>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</si>
  <si>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</si>
  <si>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</si>
  <si>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</si>
  <si>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</si>
  <si>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</si>
  <si>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</si>
  <si>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</si>
  <si>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</si>
  <si>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</si>
  <si>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</si>
  <si>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</si>
  <si>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</si>
  <si>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</si>
  <si>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</si>
  <si>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</si>
  <si>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</si>
  <si>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</si>
  <si>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</si>
  <si>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</si>
  <si>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</si>
  <si>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</si>
  <si>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</si>
  <si>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</si>
  <si>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</si>
  <si>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</si>
  <si>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</si>
  <si>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</si>
  <si>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</si>
  <si>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</si>
  <si>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</si>
  <si>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</si>
  <si>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</si>
  <si>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</si>
  <si>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</si>
  <si>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</si>
  <si>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</si>
  <si>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</si>
  <si>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</si>
  <si>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</si>
  <si>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</si>
  <si>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</si>
  <si>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</si>
  <si>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</si>
  <si>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</si>
  <si>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</si>
  <si>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</si>
  <si>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</si>
  <si>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</si>
  <si>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</si>
  <si>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</si>
  <si>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</si>
  <si>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</si>
  <si>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</si>
  <si>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</si>
  <si>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</si>
  <si>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</si>
  <si>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</si>
  <si>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</si>
  <si>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</si>
  <si>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</si>
  <si>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</si>
  <si>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</si>
  <si>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</si>
  <si>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</si>
  <si>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</si>
  <si>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</si>
  <si>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</si>
  <si>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</si>
  <si>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</si>
  <si>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</si>
  <si>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</si>
  <si>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</si>
  <si>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</si>
  <si>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</si>
  <si>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</si>
  <si>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</si>
  <si>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</si>
  <si>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</si>
  <si>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</si>
  <si>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</si>
  <si>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</si>
  <si>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</si>
  <si>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</si>
  <si>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</si>
  <si>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</si>
  <si>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</si>
  <si>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</si>
  <si>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</si>
  <si>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</si>
  <si>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</si>
  <si>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</si>
  <si>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</si>
  <si>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</si>
  <si>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</si>
  <si>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</si>
  <si>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</si>
  <si>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</si>
  <si>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</si>
  <si>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</si>
  <si>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</si>
  <si>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</si>
  <si>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</si>
  <si>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</si>
  <si>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</si>
  <si>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</si>
  <si>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</si>
  <si>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</si>
  <si>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</si>
  <si>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</si>
  <si>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</si>
  <si>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</si>
  <si>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</si>
  <si>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</si>
  <si>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</si>
  <si>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</si>
  <si>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</si>
  <si>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</si>
  <si>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</si>
  <si>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</si>
  <si>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</si>
  <si>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</si>
  <si>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</si>
  <si>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</si>
  <si>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</si>
  <si>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</si>
  <si>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</si>
  <si>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</si>
  <si>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</si>
  <si>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</si>
  <si>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</si>
  <si>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</si>
  <si>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</si>
  <si>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</si>
  <si>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</si>
  <si>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</si>
  <si>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</si>
  <si>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</si>
  <si>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</si>
  <si>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</si>
  <si>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</si>
  <si>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</si>
  <si>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</si>
  <si>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</si>
  <si>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</si>
  <si>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</si>
  <si>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</si>
  <si>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</si>
  <si>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</si>
  <si>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</si>
  <si>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</si>
  <si>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</si>
  <si>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</si>
  <si>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</si>
  <si>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</si>
  <si>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</si>
  <si>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</si>
  <si>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</si>
  <si>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</si>
  <si>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</si>
  <si>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</si>
  <si>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</si>
  <si>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</si>
  <si>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</si>
  <si>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</si>
  <si>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</si>
  <si>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</si>
  <si>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</si>
  <si>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</si>
  <si>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</si>
  <si>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</si>
  <si>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</si>
  <si>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</si>
  <si>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</si>
  <si>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</si>
  <si>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</si>
  <si>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</si>
  <si>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</si>
  <si>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</si>
  <si>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</si>
  <si>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</si>
  <si>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</si>
  <si>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</si>
  <si>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</si>
  <si>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</si>
  <si>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</si>
  <si>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</si>
  <si>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</si>
  <si>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</si>
  <si>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</si>
  <si>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</si>
  <si>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</si>
  <si>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</si>
  <si>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</si>
  <si>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</si>
  <si>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</si>
  <si>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</si>
  <si>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</si>
  <si>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</si>
  <si>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</si>
  <si>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</si>
  <si>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</si>
  <si>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</si>
  <si>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</si>
  <si>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</si>
  <si>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</si>
  <si>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</si>
  <si>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</si>
  <si>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</si>
  <si>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</si>
  <si>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</si>
  <si>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</si>
  <si>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</si>
  <si>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</si>
  <si>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</si>
  <si>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</si>
  <si>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</si>
  <si>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</si>
  <si>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</si>
  <si>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</si>
  <si>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</si>
  <si>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</si>
  <si>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</si>
  <si>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</si>
  <si>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</si>
  <si>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</si>
  <si>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</si>
  <si>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</si>
  <si>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</si>
  <si>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</si>
  <si>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</si>
  <si>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</si>
  <si>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</si>
  <si>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</si>
  <si>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</si>
  <si>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</si>
  <si>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</si>
  <si>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</si>
  <si>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</si>
  <si>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</si>
  <si>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</si>
  <si>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</si>
  <si>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</si>
  <si>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</si>
  <si>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</si>
  <si>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</si>
  <si>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</si>
  <si>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</si>
  <si>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</si>
  <si>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</si>
  <si>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</si>
  <si>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</si>
  <si>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</si>
  <si>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</si>
  <si>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</si>
  <si>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</si>
  <si>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</si>
  <si>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</si>
  <si>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</si>
  <si>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</si>
  <si>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</si>
  <si>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</si>
  <si>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</si>
  <si>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</si>
  <si>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</si>
  <si>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</si>
  <si>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</si>
  <si>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</si>
  <si>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</si>
  <si>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</si>
  <si>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</si>
  <si>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</si>
  <si>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</si>
  <si>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</si>
  <si>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</si>
  <si>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</si>
  <si>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</si>
  <si>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</si>
  <si>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</si>
  <si>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</si>
  <si>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</si>
  <si>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</si>
  <si>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</si>
  <si>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</si>
  <si>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</si>
  <si>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</si>
  <si>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</si>
  <si>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</si>
  <si>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</si>
  <si>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</si>
  <si>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</si>
  <si>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</si>
  <si>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</si>
  <si>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</si>
  <si>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</si>
  <si>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</si>
  <si>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</si>
  <si>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</si>
  <si>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</si>
  <si>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</si>
  <si>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</si>
  <si>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</si>
  <si>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</si>
  <si>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</si>
  <si>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</si>
  <si>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</si>
  <si>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</si>
  <si>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</si>
  <si>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</si>
  <si>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</si>
  <si>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</si>
  <si>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</si>
  <si>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</si>
  <si>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</si>
  <si>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</si>
  <si>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</si>
  <si>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</si>
  <si>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</si>
  <si>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</si>
  <si>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</si>
  <si>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</si>
  <si>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</si>
  <si>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</si>
  <si>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</si>
  <si>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</si>
  <si>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</si>
  <si>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</si>
  <si>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</si>
  <si>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</si>
  <si>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</si>
  <si>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</si>
  <si>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</si>
  <si>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</si>
  <si>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</si>
  <si>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</si>
  <si>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</si>
  <si>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</si>
  <si>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</si>
  <si>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</si>
  <si>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</si>
  <si>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</si>
  <si>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</si>
  <si>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</si>
  <si>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</si>
  <si>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</si>
  <si>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</si>
  <si>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</si>
  <si>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</si>
  <si>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</si>
  <si>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</si>
  <si>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</si>
  <si>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</si>
  <si>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</si>
  <si>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</si>
  <si>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</si>
  <si>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</si>
  <si>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</si>
  <si>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</si>
  <si>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</si>
  <si>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</si>
  <si>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</si>
  <si>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</si>
  <si>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</si>
  <si>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</si>
  <si>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</si>
  <si>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</si>
  <si>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</si>
  <si>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</si>
  <si>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</si>
  <si>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</si>
  <si>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</si>
  <si>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</si>
  <si>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</si>
  <si>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</si>
  <si>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</si>
  <si>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</si>
  <si>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</si>
  <si>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</si>
  <si>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</si>
  <si>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</si>
  <si>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</si>
  <si>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</si>
  <si>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</si>
  <si>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</si>
  <si>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</si>
  <si>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</si>
  <si>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</si>
  <si>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</si>
  <si>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</si>
  <si>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</si>
  <si>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</si>
  <si>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</si>
  <si>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</si>
  <si>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</si>
  <si>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</si>
  <si>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</si>
  <si>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</si>
  <si>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</si>
  <si>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</si>
  <si>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</si>
  <si>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</si>
  <si>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</si>
  <si>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</si>
  <si>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</si>
  <si>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</si>
  <si>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</si>
  <si>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</si>
  <si>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</si>
  <si>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</si>
  <si>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</si>
  <si>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</si>
  <si>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</si>
  <si>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</si>
  <si>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</si>
  <si>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</si>
  <si>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</si>
  <si>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</si>
  <si>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</si>
  <si>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</si>
  <si>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</si>
  <si>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</si>
  <si>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</si>
  <si>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</si>
  <si>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</si>
  <si>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</si>
  <si>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</si>
  <si>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</si>
  <si>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</si>
  <si>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</si>
  <si>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</si>
  <si>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</si>
  <si>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</si>
  <si>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</si>
  <si>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</si>
  <si>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</si>
  <si>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</si>
  <si>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</si>
  <si>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</si>
  <si>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</si>
  <si>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</si>
  <si>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</si>
  <si>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</si>
  <si>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</si>
  <si>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</si>
  <si>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</si>
  <si>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</si>
  <si>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</si>
  <si>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</si>
  <si>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</si>
  <si>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</si>
  <si>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</si>
  <si>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</si>
  <si>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</si>
  <si>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</si>
  <si>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</si>
  <si>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</si>
  <si>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</si>
  <si>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</si>
  <si>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</si>
  <si>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</si>
  <si>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</si>
  <si>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</si>
  <si>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</si>
  <si>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</si>
  <si>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</si>
  <si>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</si>
  <si>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</si>
  <si>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</si>
  <si>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</si>
  <si>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</si>
  <si>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</si>
  <si>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</si>
  <si>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</si>
  <si>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</si>
  <si>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</si>
  <si>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</si>
  <si>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</si>
  <si>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</si>
  <si>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</si>
  <si>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</si>
  <si>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</si>
  <si>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</si>
  <si>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</si>
  <si>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</si>
  <si>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</si>
  <si>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</si>
  <si>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</si>
  <si>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</si>
  <si>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</si>
  <si>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</si>
  <si>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</si>
  <si>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</si>
  <si>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</si>
  <si>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</si>
  <si>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</si>
  <si>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</si>
  <si>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</si>
  <si>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</si>
  <si>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</si>
  <si>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</si>
  <si>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</si>
  <si>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</si>
  <si>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</si>
  <si>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</si>
  <si>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</si>
  <si>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</si>
  <si>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</si>
  <si>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</si>
  <si>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</si>
  <si>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</si>
  <si>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</si>
  <si>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</si>
  <si>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</si>
  <si>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</si>
  <si>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</si>
  <si>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</si>
  <si>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</si>
  <si>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</si>
  <si>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</si>
  <si>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</si>
  <si>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</si>
  <si>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</si>
  <si>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</si>
  <si>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</si>
  <si>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</si>
  <si>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</si>
  <si>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</si>
  <si>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</si>
  <si>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</si>
  <si>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</si>
  <si>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</si>
  <si>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</si>
  <si>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</si>
  <si>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</si>
  <si>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</si>
  <si>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</si>
  <si>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</si>
  <si>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</si>
  <si>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</si>
  <si>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</si>
  <si>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</si>
  <si>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</si>
  <si>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</si>
  <si>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</si>
  <si>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</si>
  <si>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</si>
  <si>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</si>
  <si>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</si>
  <si>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</si>
  <si>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</si>
  <si>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</si>
  <si>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</si>
  <si>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</si>
  <si>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</si>
  <si>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</si>
  <si>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</si>
  <si>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</si>
  <si>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</si>
  <si>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</si>
  <si>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</si>
  <si>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</si>
  <si>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</si>
  <si>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</si>
  <si>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</si>
  <si>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</si>
  <si>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</si>
  <si>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</si>
  <si>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</si>
  <si>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</si>
  <si>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</si>
  <si>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</si>
  <si>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</si>
  <si>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</si>
  <si>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</si>
  <si>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</si>
  <si>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</si>
  <si>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</si>
  <si>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</si>
  <si>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</si>
  <si>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</si>
  <si>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</si>
  <si>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</si>
  <si>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</si>
  <si>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</si>
  <si>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</si>
  <si>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</si>
  <si>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</si>
  <si>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</si>
  <si>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</si>
  <si>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</si>
  <si>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</si>
  <si>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</si>
  <si>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</si>
  <si>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</si>
  <si>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</si>
  <si>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</si>
  <si>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</si>
  <si>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</si>
  <si>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</si>
  <si>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</si>
  <si>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</si>
  <si>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</si>
  <si>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</si>
  <si>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</si>
  <si>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</si>
  <si>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</si>
  <si>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</si>
  <si>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</si>
  <si>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</si>
  <si>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</si>
  <si>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</si>
  <si>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</si>
  <si>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</si>
  <si>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</si>
  <si>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</si>
  <si>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</si>
  <si>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</si>
  <si>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</si>
  <si>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</si>
  <si>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</si>
  <si>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</si>
  <si>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</si>
  <si>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</si>
  <si>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</si>
  <si>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</si>
  <si>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</si>
  <si>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</si>
  <si>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</si>
  <si>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</si>
  <si>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</si>
  <si>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</si>
  <si>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</si>
  <si>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</si>
  <si>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</si>
  <si>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</si>
  <si>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</si>
  <si>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</si>
  <si>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</si>
  <si>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</si>
  <si>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</si>
  <si>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</si>
  <si>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</si>
  <si>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</si>
  <si>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</si>
  <si>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</si>
  <si>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</si>
  <si>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</si>
  <si>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</si>
  <si>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</si>
  <si>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</si>
  <si>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</si>
  <si>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</si>
  <si>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</si>
  <si>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</si>
  <si>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</si>
  <si>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</si>
  <si>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</si>
  <si>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</si>
  <si>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</si>
  <si>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</si>
  <si>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</si>
  <si>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</si>
  <si>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</si>
  <si>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</si>
  <si>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</si>
  <si>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</si>
  <si>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</si>
  <si>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</si>
  <si>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</si>
  <si>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</si>
  <si>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</si>
  <si>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</si>
  <si>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</si>
  <si>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</si>
  <si>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</si>
  <si>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</si>
  <si>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</si>
  <si>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</si>
  <si>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</si>
  <si>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</si>
  <si>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</si>
  <si>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</si>
  <si>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</si>
  <si>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</si>
  <si>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</si>
  <si>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</si>
  <si>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</si>
  <si>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</si>
  <si>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</si>
  <si>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</si>
  <si>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</si>
  <si>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</si>
  <si>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</si>
  <si>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</si>
  <si>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</si>
  <si>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</si>
  <si>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</si>
  <si>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</si>
  <si>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</si>
  <si>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</si>
  <si>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</si>
  <si>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</si>
  <si>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</si>
  <si>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</si>
  <si>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</si>
  <si>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</si>
  <si>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</si>
  <si>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</si>
  <si>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</si>
  <si>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</si>
  <si>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</si>
  <si>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</si>
  <si>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</si>
  <si>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</si>
  <si>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</si>
  <si>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</si>
  <si>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</si>
  <si>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</si>
  <si>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</si>
  <si>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</si>
  <si>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</si>
  <si>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</si>
  <si>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</si>
  <si>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</si>
  <si>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</si>
  <si>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</si>
  <si>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</si>
  <si>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</si>
  <si>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</si>
  <si>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</si>
  <si>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</si>
  <si>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</si>
  <si>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</si>
  <si>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</si>
  <si>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</si>
  <si>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</si>
  <si>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</si>
  <si>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</si>
  <si>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</si>
  <si>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</si>
  <si>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</si>
  <si>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</si>
  <si>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</si>
  <si>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</si>
  <si>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</si>
  <si>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</si>
  <si>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</si>
  <si>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</si>
  <si>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</si>
  <si>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</si>
  <si>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</si>
  <si>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</si>
  <si>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</si>
  <si>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</si>
  <si>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</si>
  <si>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</si>
  <si>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</si>
  <si>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</si>
  <si>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</si>
  <si>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</si>
  <si>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</si>
  <si>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</si>
  <si>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</si>
  <si>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</si>
  <si>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</si>
  <si>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</si>
  <si>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</si>
  <si>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</si>
  <si>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</si>
  <si>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</si>
  <si>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</si>
  <si>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</si>
  <si>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</si>
  <si>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</si>
  <si>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</si>
  <si>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</si>
  <si>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</si>
  <si>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</si>
  <si>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</si>
  <si>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</si>
  <si>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</si>
  <si>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</si>
  <si>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</si>
  <si>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</si>
  <si>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</si>
  <si>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</si>
  <si>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</si>
  <si>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</si>
  <si>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</si>
  <si>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</si>
  <si>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</si>
  <si>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</si>
  <si>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</si>
  <si>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</si>
  <si>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</si>
  <si>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</si>
  <si>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</si>
  <si>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</si>
  <si>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</si>
  <si>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</si>
  <si>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</si>
  <si>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</si>
  <si>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</si>
  <si>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</si>
  <si>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</si>
  <si>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</si>
  <si>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</si>
  <si>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</si>
  <si>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</si>
  <si>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</si>
  <si>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</si>
  <si>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</si>
  <si>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</si>
  <si>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</si>
  <si>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</si>
  <si>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</si>
  <si>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</si>
  <si>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</si>
  <si>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</si>
  <si>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</si>
  <si>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</si>
  <si>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</si>
  <si>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</si>
  <si>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</si>
  <si>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</si>
  <si>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</si>
  <si>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</si>
  <si>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</si>
  <si>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</si>
  <si>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</si>
  <si>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</si>
  <si>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</si>
  <si>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</si>
  <si>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</si>
  <si>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</si>
  <si>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</si>
  <si>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</si>
  <si>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</si>
  <si>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</si>
  <si>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</si>
  <si>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</si>
  <si>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</si>
  <si>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</si>
  <si>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</si>
  <si>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</si>
  <si>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</si>
  <si>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</si>
  <si>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</si>
  <si>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</si>
  <si>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</si>
  <si>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</si>
  <si>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</si>
  <si>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</si>
  <si>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</si>
  <si>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</si>
  <si>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</si>
  <si>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</si>
  <si>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</si>
  <si>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</si>
  <si>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</si>
  <si>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</si>
  <si>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</si>
  <si>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</si>
  <si>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</si>
  <si>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</si>
  <si>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</si>
  <si>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</si>
  <si>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</si>
  <si>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</si>
  <si>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</si>
  <si>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</si>
  <si>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</si>
  <si>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</si>
  <si>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</si>
  <si>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</si>
  <si>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</si>
  <si>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</si>
  <si>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</si>
  <si>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</si>
  <si>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</si>
  <si>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</si>
  <si>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</si>
  <si>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</si>
  <si>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</si>
  <si>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</si>
  <si>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</si>
  <si>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</si>
  <si>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</si>
  <si>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</si>
  <si>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</si>
  <si>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</si>
  <si>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</si>
  <si>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</si>
  <si>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</si>
  <si>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</si>
  <si>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</si>
  <si>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</si>
  <si>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</si>
  <si>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</si>
  <si>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</si>
  <si>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</si>
  <si>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</si>
  <si>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</si>
  <si>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</si>
  <si>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</si>
  <si>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</si>
  <si>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</si>
  <si>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</si>
  <si>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</si>
  <si>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</si>
  <si>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</si>
  <si>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</si>
  <si>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</si>
  <si>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</si>
  <si>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</si>
  <si>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</si>
  <si>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</si>
  <si>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</si>
  <si>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</si>
  <si>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</si>
  <si>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</si>
  <si>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</si>
  <si>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</si>
  <si>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</si>
  <si>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</si>
  <si>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</si>
  <si>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</si>
  <si>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</si>
  <si>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</si>
  <si>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</si>
  <si>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</si>
  <si>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</si>
  <si>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</si>
  <si>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</si>
  <si>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</si>
  <si>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</si>
  <si>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</si>
  <si>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</si>
  <si>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</si>
  <si>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</si>
  <si>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</si>
  <si>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</si>
  <si>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</si>
  <si>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</si>
  <si>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</si>
  <si>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</si>
  <si>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</si>
  <si>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</si>
  <si>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</si>
  <si>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</si>
  <si>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</si>
  <si>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</si>
  <si>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</si>
  <si>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</si>
  <si>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</si>
  <si>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</si>
  <si>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</si>
  <si>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</si>
  <si>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</si>
  <si>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</si>
  <si>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</si>
  <si>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</si>
  <si>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</si>
  <si>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</si>
  <si>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</si>
  <si>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</si>
  <si>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</si>
  <si>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</si>
  <si>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</si>
  <si>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</si>
  <si>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</si>
  <si>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</si>
  <si>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</si>
  <si>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</si>
  <si>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</si>
  <si>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</si>
  <si>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</si>
  <si>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</si>
  <si>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</si>
  <si>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</si>
  <si>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</si>
  <si>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</si>
  <si>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</si>
  <si>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</si>
  <si>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</si>
  <si>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</si>
  <si>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</si>
  <si>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</si>
  <si>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</si>
  <si>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</si>
  <si>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</si>
  <si>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</si>
  <si>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</si>
  <si>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</si>
  <si>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</si>
  <si>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</si>
  <si>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</si>
  <si>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</si>
  <si>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</si>
  <si>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</si>
  <si>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</si>
  <si>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</si>
  <si>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</si>
  <si>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</si>
  <si>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</si>
  <si>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</si>
  <si>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</si>
  <si>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</si>
  <si>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</si>
  <si>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</si>
  <si>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</si>
  <si>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</si>
  <si>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</si>
  <si>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</si>
  <si>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</si>
  <si>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</si>
  <si>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</si>
  <si>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</si>
  <si>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</si>
  <si>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</si>
  <si>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</si>
  <si>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</si>
  <si>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</si>
  <si>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</si>
  <si>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</si>
  <si>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</si>
  <si>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</si>
  <si>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</si>
  <si>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</si>
  <si>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</si>
  <si>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</si>
  <si>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</si>
  <si>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</si>
  <si>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</si>
  <si>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</si>
  <si>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</si>
  <si>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</si>
  <si>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</si>
  <si>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</si>
  <si>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</si>
  <si>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</si>
  <si>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</si>
  <si>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</si>
  <si>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</si>
  <si>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</si>
  <si>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</si>
  <si>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</si>
  <si>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</si>
  <si>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</si>
  <si>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</si>
  <si>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</si>
  <si>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</si>
  <si>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</si>
  <si>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</si>
  <si>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</si>
  <si>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</si>
  <si>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</si>
  <si>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</si>
  <si>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</si>
  <si>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</si>
  <si>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</si>
  <si>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</si>
  <si>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</si>
  <si>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</si>
  <si>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</si>
  <si>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</si>
  <si>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</si>
  <si>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</si>
  <si>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</si>
  <si>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</si>
  <si>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</si>
  <si>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</si>
  <si>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</si>
  <si>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</si>
  <si>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</si>
  <si>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</si>
  <si>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</si>
  <si>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</si>
  <si>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</si>
  <si>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</si>
  <si>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</si>
  <si>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</si>
  <si>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</si>
  <si>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</si>
  <si>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</si>
  <si>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</si>
  <si>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</si>
  <si>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</si>
  <si>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</si>
  <si>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</si>
  <si>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</si>
  <si>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</si>
  <si>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</si>
  <si>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</si>
  <si>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</si>
  <si>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</si>
  <si>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</si>
  <si>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</si>
  <si>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</si>
  <si>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</si>
  <si>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</si>
  <si>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</si>
  <si>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</si>
  <si>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</si>
  <si>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</si>
  <si>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</si>
  <si>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</si>
  <si>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</si>
  <si>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</si>
  <si>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</si>
  <si>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</si>
  <si>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</si>
  <si>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</si>
  <si>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</si>
  <si>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</si>
  <si>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</si>
  <si>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</si>
  <si>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</si>
  <si>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</si>
  <si>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</si>
  <si>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</si>
  <si>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</si>
  <si>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</si>
  <si>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</si>
  <si>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</si>
  <si>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</si>
  <si>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</si>
  <si>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</si>
  <si>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</si>
  <si>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</si>
  <si>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</si>
  <si>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</si>
  <si>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</si>
  <si>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</si>
  <si>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</si>
  <si>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</si>
  <si>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</si>
  <si>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</si>
  <si>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</si>
  <si>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</si>
  <si>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</si>
  <si>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</si>
  <si>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</si>
  <si>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</si>
  <si>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</si>
  <si>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</si>
  <si>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</si>
  <si>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</si>
  <si>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</si>
  <si>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</si>
  <si>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</si>
  <si>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</si>
  <si>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</si>
  <si>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</si>
  <si>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</si>
  <si>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</si>
  <si>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</si>
  <si>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</si>
  <si>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</si>
  <si>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</si>
  <si>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</si>
  <si>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</si>
  <si>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</si>
  <si>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</si>
  <si>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</si>
  <si>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</si>
  <si>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</si>
  <si>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</si>
  <si>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</si>
  <si>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</si>
  <si>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</si>
  <si>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</si>
  <si>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</si>
  <si>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</si>
  <si>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</si>
  <si>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</si>
  <si>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</si>
  <si>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</si>
  <si>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</si>
  <si>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</si>
  <si>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</si>
  <si>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</si>
  <si>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</si>
  <si>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</si>
  <si>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</si>
  <si>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</si>
  <si>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</si>
  <si>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</si>
  <si>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</si>
  <si>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</si>
  <si>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</si>
  <si>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</si>
  <si>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</si>
  <si>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</si>
  <si>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</si>
  <si>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</si>
  <si>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</si>
  <si>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</si>
  <si>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</si>
  <si>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</si>
  <si>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</si>
  <si>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</si>
  <si>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</si>
  <si>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</si>
  <si>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</si>
  <si>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</si>
  <si>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</si>
  <si>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</si>
  <si>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</si>
  <si>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</si>
  <si>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</si>
  <si>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</si>
  <si>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</si>
  <si>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</si>
  <si>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</si>
  <si>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</si>
  <si>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</si>
  <si>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</si>
  <si>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</si>
  <si>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</si>
  <si>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</si>
  <si>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</si>
  <si>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</si>
  <si>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</si>
  <si>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</si>
  <si>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</si>
  <si>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</si>
  <si>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</si>
  <si>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</si>
  <si>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</si>
  <si>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</si>
  <si>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</si>
  <si>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</si>
  <si>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</si>
  <si>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</si>
  <si>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</si>
  <si>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</si>
  <si>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</si>
  <si>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</si>
  <si>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</si>
  <si>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</si>
  <si>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</si>
  <si>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</si>
  <si>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</si>
  <si>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</si>
  <si>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</si>
  <si>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</si>
  <si>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</si>
  <si>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</si>
  <si>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</si>
  <si>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</si>
  <si>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</si>
  <si>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</si>
  <si>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</si>
  <si>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</si>
  <si>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</si>
  <si>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</si>
  <si>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</si>
  <si>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</si>
  <si>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</si>
  <si>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</si>
  <si>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</si>
  <si>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</si>
  <si>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</si>
  <si>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</si>
  <si>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</si>
  <si>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</si>
  <si>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</si>
  <si>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</si>
  <si>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</si>
  <si>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</si>
  <si>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</si>
  <si>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</si>
  <si>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</si>
  <si>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</si>
  <si>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</si>
  <si>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</si>
  <si>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</si>
  <si>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</si>
  <si>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</si>
  <si>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</si>
  <si>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</si>
  <si>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</si>
  <si>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</si>
  <si>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</si>
  <si>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</si>
  <si>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</si>
  <si>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</si>
  <si>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</si>
  <si>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</si>
  <si>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</si>
  <si>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</si>
  <si>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</si>
  <si>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</si>
  <si>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</si>
  <si>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</si>
  <si>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</si>
  <si>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</si>
  <si>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</si>
  <si>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</si>
  <si>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</si>
  <si>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</si>
  <si>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</si>
  <si>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</si>
  <si>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</si>
  <si>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</si>
  <si>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</si>
  <si>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</si>
  <si>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</si>
  <si>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</si>
  <si>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</si>
  <si>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</si>
  <si>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</si>
  <si>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</si>
  <si>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</si>
  <si>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</si>
  <si>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</si>
  <si>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</si>
  <si>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</si>
  <si>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</si>
  <si>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</si>
  <si>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</si>
  <si>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</si>
  <si>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</si>
  <si>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</si>
  <si>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</si>
  <si>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</si>
  <si>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</si>
  <si>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</si>
  <si>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</si>
  <si>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</si>
  <si>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</si>
  <si>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</si>
  <si>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</si>
  <si>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</si>
  <si>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</si>
  <si>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</si>
  <si>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</si>
  <si>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</si>
  <si>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</si>
  <si>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</si>
  <si>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</si>
  <si>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</si>
  <si>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</si>
  <si>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</si>
  <si>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</si>
  <si>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</si>
  <si>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</si>
  <si>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</si>
  <si>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</si>
  <si>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</si>
  <si>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</si>
  <si>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</si>
  <si>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</si>
  <si>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</si>
  <si>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</si>
  <si>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</si>
  <si>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</si>
  <si>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</si>
  <si>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</si>
  <si>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</si>
  <si>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</si>
  <si>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</si>
  <si>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</si>
  <si>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</si>
  <si>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</si>
  <si>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</si>
  <si>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</si>
  <si>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</si>
  <si>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</si>
  <si>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</si>
  <si>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</si>
  <si>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</si>
  <si>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</si>
  <si>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</si>
  <si>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</si>
  <si>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</si>
  <si>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</si>
  <si>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</si>
  <si>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</si>
  <si>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</si>
  <si>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</si>
  <si>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</si>
  <si>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</si>
  <si>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</si>
  <si>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</si>
  <si>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</si>
  <si>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</si>
  <si>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</si>
  <si>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</si>
  <si>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</si>
  <si>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</si>
  <si>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</si>
  <si>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</si>
  <si>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</si>
  <si>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</si>
  <si>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</si>
  <si>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</si>
  <si>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</si>
  <si>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</si>
  <si>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</si>
  <si>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</si>
  <si>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</si>
  <si>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</si>
  <si>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</si>
  <si>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</si>
  <si>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</si>
  <si>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</si>
  <si>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</si>
  <si>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</si>
  <si>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</si>
  <si>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</si>
  <si>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</si>
  <si>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</si>
  <si>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</si>
  <si>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</si>
  <si>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</si>
  <si>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</si>
  <si>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</si>
  <si>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</si>
  <si>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</si>
  <si>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</si>
  <si>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</si>
  <si>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</si>
  <si>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</si>
  <si>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</si>
  <si>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</si>
  <si>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</si>
  <si>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</si>
  <si>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</si>
  <si>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</si>
  <si>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</si>
  <si>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</si>
  <si>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</si>
  <si>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</si>
  <si>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</si>
  <si>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</si>
  <si>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</si>
  <si>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</si>
  <si>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</si>
  <si>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</si>
  <si>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</si>
  <si>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</si>
  <si>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</si>
  <si>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</si>
  <si>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</si>
  <si>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</si>
  <si>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</si>
  <si>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</si>
  <si>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</si>
  <si>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</si>
  <si>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</si>
  <si>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</si>
  <si>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</si>
  <si>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</si>
  <si>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</si>
  <si>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</si>
  <si>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</si>
  <si>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</si>
  <si>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</si>
  <si>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</si>
  <si>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</si>
  <si>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</si>
  <si>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</si>
  <si>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</si>
  <si>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</si>
  <si>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</si>
  <si>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</si>
  <si>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</si>
  <si>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</si>
  <si>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</si>
  <si>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</si>
  <si>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</si>
  <si>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</si>
  <si>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</si>
  <si>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</si>
  <si>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</si>
  <si>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</si>
  <si>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</si>
  <si>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</si>
  <si>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</si>
  <si>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</si>
  <si>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</si>
  <si>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</si>
  <si>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</si>
  <si>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</si>
  <si>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</si>
  <si>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</si>
  <si>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</si>
  <si>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</si>
  <si>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</si>
  <si>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</si>
  <si>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</si>
  <si>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</si>
  <si>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</si>
  <si>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</si>
  <si>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</si>
  <si>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</si>
  <si>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</si>
  <si>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</si>
  <si>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</si>
  <si>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</si>
  <si>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</si>
  <si>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</si>
  <si>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</si>
  <si>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</si>
  <si>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</si>
  <si>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</si>
  <si>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</si>
  <si>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</si>
  <si>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</si>
  <si>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</si>
  <si>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</si>
  <si>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</si>
  <si>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</si>
  <si>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</si>
  <si>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</si>
  <si>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</si>
  <si>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</si>
  <si>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</si>
  <si>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</si>
  <si>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</si>
  <si>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</si>
  <si>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</si>
  <si>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</si>
  <si>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</si>
  <si>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</si>
  <si>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</si>
  <si>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</si>
  <si>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</si>
  <si>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</si>
  <si>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</si>
  <si>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</si>
  <si>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</si>
  <si>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</si>
  <si>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</si>
  <si>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</si>
  <si>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</si>
  <si>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</si>
  <si>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</si>
  <si>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</si>
  <si>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</si>
  <si>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</si>
  <si>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</si>
  <si>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</si>
  <si>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</si>
  <si>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</si>
  <si>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</si>
  <si>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</si>
  <si>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</si>
  <si>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</si>
  <si>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</si>
  <si>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</si>
  <si>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</si>
  <si>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</si>
  <si>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</si>
  <si>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</si>
  <si>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</si>
  <si>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</si>
  <si>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</si>
  <si>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</si>
  <si>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</si>
  <si>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</si>
  <si>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</si>
  <si>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</si>
  <si>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</si>
  <si>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</si>
  <si>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</si>
  <si>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</si>
  <si>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</si>
  <si>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</si>
  <si>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</si>
  <si>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</si>
  <si>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</si>
  <si>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</si>
  <si>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</si>
  <si>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</si>
  <si>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</si>
  <si>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</si>
  <si>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</si>
  <si>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</si>
  <si>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</si>
  <si>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</si>
  <si>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</si>
  <si>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</si>
  <si>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</si>
  <si>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</si>
  <si>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</si>
  <si>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</si>
  <si>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</si>
  <si>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</si>
  <si>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</si>
  <si>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</si>
  <si>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</si>
  <si>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</si>
  <si>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</si>
  <si>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</si>
  <si>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</si>
  <si>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</si>
  <si>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</si>
  <si>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</si>
  <si>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</si>
  <si>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</si>
  <si>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</si>
  <si>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</si>
  <si>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</si>
  <si>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</si>
  <si>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</si>
  <si>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</si>
  <si>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</si>
  <si>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</si>
  <si>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</si>
  <si>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</si>
  <si>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</si>
  <si>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</si>
  <si>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</si>
  <si>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</si>
  <si>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</si>
  <si>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</si>
  <si>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</si>
  <si>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</si>
  <si>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</si>
  <si>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</si>
  <si>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</si>
  <si>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</si>
  <si>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</si>
  <si>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</si>
  <si>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</si>
  <si>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</si>
  <si>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</si>
  <si>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</si>
  <si>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</si>
  <si>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</si>
  <si>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</si>
  <si>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</si>
  <si>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</si>
  <si>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</si>
  <si>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</si>
  <si>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</si>
  <si>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</si>
  <si>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</si>
  <si>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</si>
  <si>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</si>
  <si>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</si>
  <si>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</si>
  <si>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</si>
  <si>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</si>
  <si>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</si>
  <si>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</si>
  <si>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</si>
  <si>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</si>
  <si>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</si>
  <si>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</si>
  <si>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</si>
  <si>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</si>
  <si>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</si>
  <si>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</si>
  <si>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</si>
  <si>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</si>
  <si>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</si>
  <si>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</si>
  <si>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</si>
  <si>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</si>
  <si>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</si>
  <si>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</si>
  <si>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</si>
  <si>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</si>
  <si>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</si>
  <si>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</si>
  <si>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</si>
  <si>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</si>
  <si>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</si>
  <si>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</si>
  <si>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</si>
  <si>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</si>
  <si>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</si>
  <si>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</si>
  <si>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</si>
  <si>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</si>
  <si>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</si>
  <si>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</si>
  <si>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</si>
  <si>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</si>
  <si>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</si>
  <si>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</si>
  <si>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</si>
  <si>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</si>
  <si>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</si>
  <si>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</si>
  <si>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</si>
  <si>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</si>
  <si>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</si>
  <si>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</si>
  <si>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</si>
  <si>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</si>
  <si>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</si>
  <si>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</si>
  <si>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</si>
  <si>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</si>
  <si>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</si>
  <si>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</si>
  <si>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</si>
  <si>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</si>
  <si>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</si>
  <si>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</si>
  <si>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</si>
  <si>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</si>
  <si>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</si>
  <si>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</si>
  <si>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</si>
  <si>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</si>
  <si>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</si>
  <si>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</si>
  <si>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</si>
  <si>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</si>
  <si>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</si>
  <si>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</si>
  <si>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</si>
  <si>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</si>
  <si>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</si>
  <si>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</si>
  <si>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</si>
  <si>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</si>
  <si>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</si>
  <si>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</si>
  <si>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</si>
  <si>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</si>
  <si>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</si>
  <si>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</si>
  <si>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</si>
  <si>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</si>
  <si>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</si>
  <si>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</si>
  <si>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</si>
  <si>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</si>
  <si>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</si>
  <si>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</si>
  <si>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</si>
  <si>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</si>
  <si>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</si>
  <si>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</si>
  <si>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</si>
  <si>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</si>
  <si>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</si>
  <si>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</si>
  <si>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</si>
  <si>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</si>
  <si>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</si>
  <si>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</si>
  <si>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</si>
  <si>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</si>
  <si>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</si>
  <si>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</si>
  <si>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</si>
  <si>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</si>
  <si>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</si>
  <si>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</si>
  <si>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</si>
  <si>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</si>
  <si>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</si>
  <si>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</si>
  <si>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</si>
  <si>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</si>
  <si>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</si>
  <si>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</si>
  <si>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</si>
  <si>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</si>
  <si>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</si>
  <si>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</si>
  <si>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</si>
  <si>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</si>
  <si>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</si>
  <si>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PCM-20251116-00001225
</t>
  </si>
  <si>
    <t>riy0564</t>
  </si>
  <si>
    <t xml:space="preserve">2025-11-16 13:01:32
</t>
  </si>
  <si>
    <t>35 min</t>
  </si>
  <si>
    <t xml:space="preserve"> PCM-20250215-00000830 </t>
  </si>
  <si>
    <t>LTE site still down and  site located in aramco area access issue need special permission</t>
  </si>
  <si>
    <t>NO PCM</t>
  </si>
  <si>
    <t xml:space="preserve">Sceco power cut and unable to connect PG due to parking issue, sceco team working </t>
  </si>
  <si>
    <t>jed0742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</si>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</sst>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314.61635729166301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0.48162349536869442</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45977.564783217589</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45977.564783217589</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45977.564783217589</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45977.564783217589</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45977.564783217589</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45977.564783217589</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45977.564783217589</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45977.564783217589</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45977.564783217589</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45977.564783217589</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45977.564783217589</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45977.564783217589</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45977.564783217589</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45977.564783217589</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45977.564783217589</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45977.564783217589</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45977.564783217589</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45977.564783217589</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45977.564783217589</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45977.564783217589</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45977.564783217589</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45977.564783217589</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45977.564783217589</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45977.564783217589</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45977.564783217589</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45977.564783217589</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45977.564783217589</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45977.564783217589</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45977.564783217589</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45977.564783217589</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45977.564783217589</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45977.564783217589</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45977.564783217589</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45977.564783217589</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45977.564783217589</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45977.564783217589</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45977.564783217589</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45977.564783217589</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45977.564783217589</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45977.564783217589</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45977.564783217589</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45977.564783217589</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45977.564783217589</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45977.564783217589</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45977.564783217589</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45977.564783217589</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45977.564783217589</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45977.564783217589</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45977.564783217589</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45977.564783217589</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45977.564783217589</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45977.564783217589</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45977.564783217589</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45977.564783217589</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45977.564783217589</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45977.564783217589</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45977.564783217589</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45977.564783217589</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45977.564783217589</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45977.564783217589</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45977.564783217589</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45977.564783217589</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45977.564783217589</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45977.564783217589</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45977.564783217589</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45977.564783217589</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45977.564783217589</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45977.564783217589</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45977.564783217589</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45977.564783217589</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45977.564783217589</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45977.564783217589</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45977.564783217589</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45977.564783217589</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45977.564783217589</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45977.564783217589</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1"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152.56494525462767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1.1284406249978929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0.54585960647818865</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0.11569756943936227</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9.7410532405774575E-2</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39118</v>
      </c>
      <c r="B8" s="18" t="str">
        <f>IFERROR(VLOOKUP(D8,DB!A:K,11,0),"")</f>
        <v>R2</v>
      </c>
      <c r="C8" s="18">
        <v>1</v>
      </c>
      <c r="D8" s="18" t="s">
        <v>39119</v>
      </c>
      <c r="E8" s="103" t="s">
        <v>39024</v>
      </c>
      <c r="F8" s="104">
        <v>45977.551516203705</v>
      </c>
      <c r="G8" s="105">
        <f ca="1">IFERROR(NOW()-F8,"-")</f>
        <v>1.3267013884615153E-2</v>
      </c>
      <c r="H8" s="149" t="s">
        <v>39120</v>
      </c>
      <c r="I8" s="18" t="str">
        <f>IFERROR(VLOOKUP(D8,DB!A:F,6,0),"")</f>
        <v>Generator-SG</v>
      </c>
      <c r="J8" s="18" t="str">
        <f>IFERROR(VLOOKUP(D8,DB!A:G,7,0),"")</f>
        <v>Weak</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45977.564783217589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45977.564783217589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45977.564783217589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45977.564783217589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45977.564783217589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45977.564783217589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45977.564783217589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0"/>
      <c r="B16" s="121" t="str">
        <f>IFERROR(VLOOKUP(D16,DB!A:K,11,0),"")</f>
        <v/>
      </c>
      <c r="C16" s="121"/>
      <c r="D16" s="121"/>
      <c r="E16" s="122"/>
      <c r="F16" s="123"/>
      <c r="G16" s="124">
        <f ca="1">IFERROR(NOW()-F16,"-")</f>
        <v>45977.564783217589</v>
      </c>
      <c r="H16" s="123"/>
      <c r="I16" s="121" t="str">
        <f>IFERROR(VLOOKUP(D16,DB!A:F,6,0),"")</f>
        <v/>
      </c>
      <c r="J16" s="121" t="str">
        <f>IFERROR(VLOOKUP(D16,DB!A:G,7,0),"")</f>
        <v/>
      </c>
      <c r="K16" s="125"/>
      <c r="L16" s="121" t="str">
        <f>IFERROR(VLOOKUP(D16,DB!A:I,9,0),"")</f>
        <v/>
      </c>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121"/>
      <c r="AV16" s="121"/>
      <c r="AW16" s="121"/>
      <c r="AX16" s="121"/>
      <c r="AY16" s="121"/>
      <c r="AZ16" s="121"/>
      <c r="BA16" s="121"/>
      <c r="BB16" s="121"/>
      <c r="BC16" s="121"/>
      <c r="BD16" s="121"/>
      <c r="BE16" s="121"/>
      <c r="BF16" s="121"/>
      <c r="BG16" s="121"/>
      <c r="BH16" s="121"/>
      <c r="BI16" s="121"/>
      <c r="BJ16" s="121"/>
      <c r="BK16" s="121"/>
      <c r="BL16" s="121"/>
      <c r="BM16" s="121"/>
      <c r="BN16" s="121"/>
      <c r="BO16" s="121"/>
      <c r="BP16" s="121"/>
      <c r="BQ16" s="121"/>
      <c r="BR16" s="121"/>
      <c r="BS16" s="121"/>
      <c r="BT16" s="121"/>
      <c r="BU16" s="121"/>
      <c r="BV16" s="121"/>
      <c r="BW16" s="121"/>
      <c r="BX16" s="121"/>
      <c r="BY16" s="121"/>
      <c r="BZ16" s="121"/>
      <c r="CA16" s="121"/>
      <c r="CB16" s="121"/>
      <c r="CC16" s="121"/>
      <c r="CD16" s="121"/>
      <c r="CE16" s="121"/>
      <c r="CF16" s="121"/>
      <c r="CG16" s="121"/>
      <c r="CH16" s="121"/>
      <c r="CI16" s="121"/>
      <c r="CJ16" s="126"/>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45977.564783217589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45977.564783217589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45977.564783217589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45977.564783217589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45977.564783217589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45977.564783217589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45977.564783217589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45977.564783217589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45977.564783217589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45977.564783217589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45977.564783217589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45977.564783217589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45977.564783217589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45977.564783217589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45977.564783217589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45977.564783217589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45977.564783217589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45977.564783217589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45977.564783217589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45977.564783217589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45977.564783217589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45977.564783217589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45977.564783217589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45977.564783217589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45977.564783217589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45977.564783217589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45977.564783217589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45977.564783217589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45977.564783217589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45977.564783217589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45977.564783217589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45977.564783217589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45977.564783217589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45977.564783217589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45977.564783217589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45977.564783217589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45977.564783217589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45977.564783217589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45977.564783217589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45977.564783217589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45977.564783217589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45977.564783217589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45977.564783217589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45977.564783217589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45977.564783217589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45977.564783217589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45977.564783217589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45977.564783217589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45977.564783217589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45977.564783217589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45977.564783217589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45977.564783217589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45977.564783217589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45977.564783217589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45977.564783217589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45977.564783217589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45977.564783217589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45977.564783217589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45977.564783217589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45977.564783217589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45977.564783217589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45977.564783217589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45977.564783217589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45977.564783217589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45977.564783217589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45977.564783217589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45977.564783217589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45977.564783217589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45977.564783217589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45977.564783217589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45977.564783217589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45977.564783217589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45977.564783217589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45977.564783217589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45977.564783217589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45977.564783217589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45977.564783217589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45977.564783217589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45977.564783217589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45977.564783217589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45977.564783217589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45977.564783217589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45977.564783217589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45977.564783217589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45977.564783217589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45977.564783217589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45977.564783217589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45977.564783217589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45977.564783217589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45977.564783217589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45977.564783217589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45977.564783217589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45977.564783217589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45977.564783217589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45977.564783217589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45977.564783217589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45977.564783217589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45977.564783217589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45977.564783217589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45977.564783217589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45977.564783217589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45977.564783217589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45977.564783217589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45977.564783217589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45977.564783217589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45977.564783217589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45977.564783217589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45977.564783217589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45977.564783217589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45977.564783217589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45977.564783217589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45977.564783217589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45977.564783217589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45977.564783217589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45977.564783217589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45977.564783217589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45977.564783217589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45977.564783217589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45977.564783217589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45977.564783217589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45977.564783217589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45977.564783217589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45977.564783217589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45977.564783217589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45977.564783217589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45977.564783217589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45977.564783217589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45977.564783217589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45977.564783217589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45977.564783217589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45977.564783217589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45977.564783217589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45977.564783217589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45977.564783217589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45977.564783217589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45977.564783217589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45977.564783217589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45977.564783217589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45977.564783217589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45977.564783217589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45977.564783217589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45977.564783217589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45977.564783217589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45977.564783217589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45977.564783217589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45977.564783217589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45977.564783217589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45977.564783217589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45977.564783217589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45977.564783217589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45977.564783217589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45977.564783217589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45977.564783217589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45977.564783217589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45977.564783217589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45977.564783217589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45977.564783217589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45977.564783217589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45977.564783217589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45977.564783217589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45977.564783217589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45977.564783217589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45977.564783217589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45977.564783217589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45977.564783217589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45977.564783217589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45977.564783217589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45977.564783217589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45977.564783217589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45977.564783217589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45977.564783217589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45977.564783217589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45977.564783217589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45977.564783217589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45977.564783217589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45977.564783217589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45977.564783217589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45977.564783217589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45977.564783217589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45977.564783217589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45977.564783217589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45977.564783217589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45977.564783217589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45977.564783217589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45977.564783217589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45977.564783217589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45977.564783217589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45977.564783217589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45977.564783217589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45977.564783217589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45977.564783217589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45977.564783217589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45977.564783217589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45977.564783217589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45977.564783217589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45977.564783217589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45977.564783217589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45977.564783217589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45977.564783217589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45977.564783217589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45977.564783217589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45977.564783217589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45977.564783217589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45977.564783217589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45977.564783217589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45977.564783217589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45977.564783217589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45977.564783217589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45977.564783217589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45977.564783217589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45977.564783217589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45977.564783217589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45977.564783217589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45977.564783217589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45977.564783217589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45977.564783217589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45977.564783217589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45977.564783217589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45977.564783217589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45977.564783217589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45977.564783217589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45977.564783217589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45977.564783217589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45977.564783217589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45977.564783217589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45977.564783217589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45977.564783217589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45977.564783217589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45977.564783217589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45977.564783217589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45977.564783217589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45977.564783217589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45977.564783217589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45977.564783217589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45977.564783217589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45977.564783217589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45977.564783217589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45977.564783217589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45977.564783217589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45977.564783217589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45977.564783217589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45977.564783217589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45977.564783217589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45977.564783217589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45977.564783217589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45977.564783217589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45977.564783217589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45977.564783217589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45977.564783217589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45977.564783217589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45977.564783217589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45977.564783217589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45977.564783217589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45977.564783217589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45977.564783217589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45977.564783217589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45977.564783217589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45977.564783217589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45977.564783217589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45977.564783217589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45977.564783217589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45977.564783217589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45977.564783217589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45977.564783217589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45977.564783217589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45977.564783217589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45977.564783217589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45977.564783217589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45977.564783217589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45977.564783217589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45977.564783217589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45977.564783217589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45977.564783217589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45977.564783217589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45977.564783217589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45977.564783217589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45977.564783217589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45977.564783217589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45977.564783217589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45977.564783217589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45977.564783217589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45977.564783217589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45977.564783217589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45977.564783217589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45977.564783217589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45977.564783217589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45977.564783217589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45977.564783217589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45977.564783217589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45977.564783217589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45977.564783217589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45977.564783217589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45977.564783217589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45977.564783217589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45977.564783217589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45977.564783217589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45977.564783217589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45977.564783217589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45977.564783217589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45977.564783217589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45977.564783217589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45977.564783217589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45977.564783217589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45977.564783217589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45977.564783217589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45977.564783217589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45977.564783217589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45977.564783217589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45977.564783217589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45977.564783217589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45977.564783217589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45977.564783217589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45977.564783217589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45977.564783217589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45977.564783217589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45977.564783217589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45977.564783217589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45977.564783217589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45977.564783217589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45977.564783217589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45977.564783217589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45977.564783217589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45977.564783217589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45977.564783217589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45977.564783217589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45977.564783217589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45977.564783217589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45977.564783217589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45977.564783217589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45977.564783217589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45977.564783217589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45977.564783217589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45977.564783217589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45977.564783217589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45977.564783217589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45977.564783217589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45977.564783217589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45977.564783217589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45977.564783217589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45977.564783217589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45977.564783217589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45977.564783217589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45977.564783217589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45977.564783217589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45977.564783217589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45977.564783217589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45977.564783217589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45977.564783217589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45977.564783217589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45977.564783217589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45977.564783217589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45977.564783217589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45977.564783217589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45977.564783217589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45977.564783217589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45977.564783217589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45977.564783217589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45977.564783217589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45977.564783217589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45977.564783217589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45977.564783217589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45977.564783217589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45977.564783217589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45977.564783217589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45977.564783217589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45977.564783217589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45977.564783217589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45977.564783217589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45977.564783217589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45977.564783217589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45977.564783217589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45977.564783217589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45977.564783217589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45977.564783217589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45977.564783217589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45977.564783217589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45977.564783217589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45977.564783217589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45977.564783217589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45977.564783217589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45977.564783217589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45977.564783217589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45977.564783217589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45977.564783217589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45977.564783217589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45977.564783217589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45977.564783217589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45977.564783217589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45977.564783217589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45977.564783217589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45977.564783217589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45977.564783217589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45977.564783217589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45977.564783217589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45977.564783217589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45977.564783217589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45977.564783217589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45977.564783217589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45977.564783217589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45977.564783217589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45977.564783217589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45977.564783217589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45977.564783217589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45977.564783217589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45977.564783217589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45977.564783217589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45977.564783217589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45977.564783217589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45977.564783217589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45977.564783217589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45977.564783217589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45977.564783217589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45977.564783217589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45977.564783217589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45977.564783217589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45977.564783217589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45977.564783217589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45977.564783217589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45977.564783217589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45977.564783217589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45977.564783217589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45977.564783217589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45977.564783217589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45977.564783217589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45977.564783217589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45977.564783217589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45977.564783217589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45977.564783217589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45977.564783217589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45977.564783217589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45977.564783217589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45977.564783217589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45977.564783217589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45977.564783217589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45977.564783217589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45977.564783217589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45977.564783217589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45977.564783217589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45977.564783217589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45977.564783217589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45977.564783217589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45977.564783217589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45977.564783217589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45977.564783217589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45977.564783217589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45977.564783217589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45977.564783217589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45977.564783217589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45977.564783217589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45977.564783217589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45977.564783217589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45977.564783217589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45977.564783217589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45977.564783217589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45977.564783217589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45977.564783217589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45977.564783217589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45977.564783217589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45977.564783217589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45977.564783217589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45977.564783217589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45977.564783217589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45977.564783217589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45977.564783217589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45977.564783217589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45977.564783217589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45977.564783217589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45977.564783217589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45977.564783217589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45977.564783217589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45977.564783217589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45977.564783217589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45977.564783217589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45977.564783217589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45977.564783217589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45977.564783217589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45977.564783217589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45977.564783217589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45977.564783217589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45977.564783217589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45977.564783217589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45977.564783217589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45977.564783217589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45977.564783217589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45977.564783217589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45977.564783217589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45977.564783217589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45977.564783217589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45977.564783217589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45977.564783217589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45977.564783217589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45977.564783217589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45977.564783217589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45977.564783217589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45977.564783217589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45977.564783217589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45977.564783217589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45977.564783217589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45977.564783217589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45977.564783217589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45977.564783217589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45977.564783217589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45977.564783217589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45977.564783217589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45977.564783217589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45977.564783217589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45977.564783217589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45977.564783217589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45977.564783217589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45977.564783217589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45977.564783217589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45977.564783217589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45977.564783217589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45977.564783217589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45977.564783217589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45977.564783217589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45977.564783217589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45977.564783217589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45977.564783217589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45977.564783217589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45977.564783217589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45977.564783217589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45977.564783217589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45977.564783217589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45977.564783217589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45977.564783217589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45977.564783217589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45977.564783217589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45977.564783217589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45977.564783217589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45977.564783217589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45977.564783217589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45977.564783217589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45977.564783217589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45977.564783217589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45977.564783217589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45977.564783217589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45977.564783217589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45977.564783217589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45977.564783217589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45977.564783217589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45977.564783217589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45977.564783217589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45977.564783217589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45977.564783217589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45977.564783217589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45977.564783217589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45977.564783217589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45977.564783217589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45977.564783217589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45977.564783217589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45977.564783217589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45977.564783217589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45977.564783217589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45977.564783217589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45977.564783217589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45977.564783217589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45977.564783217589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45977.564783217589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45977.564783217589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45977.564783217589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45977.564783217589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45977.564783217589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45977.564783217589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45977.564783217589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45977.564783217589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45977.564783217589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45977.564783217589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45977.564783217589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45977.564783217589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45977.564783217589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45977.564783217589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45977.564783217589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45977.564783217589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45977.564783217589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45977.564783217589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45977.564783217589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45977.564783217589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45977.564783217589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45977.564783217589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45977.564783217589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45977.564783217589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45977.564783217589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45977.564783217589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45977.564783217589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45977.564783217589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45977.564783217589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45977.564783217589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45977.564783217589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45977.564783217589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45977.564783217589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45977.564783217589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45977.564783217589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45977.564783217589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45977.564783217589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45977.564783217589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45977.564783217589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45977.564783217589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45977.564783217589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45977.564783217589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45977.564783217589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45977.564783217589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45977.564783217589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45977.564783217589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45977.564783217589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45977.564783217589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45977.564783217589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45977.564783217589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45977.564783217589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45977.564783217589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45977.564783217589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45977.564783217589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45977.564783217589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45977.564783217589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45977.564783217589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45977.564783217589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45977.564783217589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45977.564783217589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45977.564783217589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45977.564783217589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45977.564783217589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45977.564783217589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45977.564783217589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45977.564783217589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45977.564783217589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45977.564783217589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45977.564783217589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45977.564783217589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45977.564783217589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45977.564783217589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45977.564783217589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45977.564783217589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45977.564783217589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45977.564783217589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45977.564783217589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45977.564783217589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45977.564783217589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45977.564783217589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45977.564783217589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45977.564783217589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45977.564783217589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45977.564783217589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45977.564783217589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45977.564783217589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45977.564783217589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45977.564783217589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45977.564783217589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45977.564783217589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45977.564783217589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45977.564783217589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45977.564783217589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45977.564783217589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45977.564783217589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45977.564783217589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45977.564783217589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45977.564783217589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45977.564783217589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45977.564783217589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45977.564783217589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45977.564783217589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45977.564783217589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45977.564783217589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45977.564783217589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45977.564783217589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45977.564783217589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45977.564783217589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45977.564783217589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45977.564783217589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45977.564783217589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45977.564783217589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45977.564783217589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45977.564783217589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45977.564783217589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45977.564783217589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45977.564783217589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45977.564783217589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45977.564783217589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45977.564783217589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45977.564783217589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45977.564783217589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45977.564783217589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45977.564783217589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45977.564783217589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45977.564783217589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45977.564783217589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45977.564783217589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45977.564783217589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45977.564783217589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45977.564783217589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45977.564783217589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45977.564783217589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45977.564783217589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45977.564783217589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45977.564783217589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45977.564783217589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45977.564783217589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45977.564783217589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45977.564783217589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45977.564783217589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45977.564783217589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45977.564783217589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45977.564783217589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45977.564783217589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45977.564783217589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45977.564783217589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45977.564783217589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45977.564783217589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45977.564783217589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45977.564783217589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45977.564783217589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45977.564783217589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45977.564783217589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45977.564783217589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45977.564783217589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45977.564783217589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45977.564783217589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45977.564783217589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45977.564783217589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45977.564783217589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45977.564783217589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45977.564783217589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45977.564783217589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45977.564783217589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45977.564783217589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45977.564783217589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45977.564783217589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45977.564783217589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45977.564783217589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45977.564783217589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45977.564783217589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45977.564783217589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45977.564783217589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45977.564783217589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45977.564783217589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45977.564783217589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45977.564783217589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45977.564783217589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45977.564783217589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45977.564783217589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45977.564783217589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45977.564783217589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45977.564783217589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45977.564783217589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45977.564783217589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45977.564783217589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45977.564783217589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45977.564783217589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45977.564783217589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45977.564783217589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45977.564783217589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45977.564783217589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45977.564783217589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45977.564783217589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45977.564783217589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45977.564783217589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45977.564783217589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45977.564783217589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45977.564783217589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45977.564783217589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45977.564783217589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45977.564783217589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45977.564783217589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45977.564783217589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45977.564783217589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45977.564783217589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45977.564783217589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45977.564783217589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45977.564783217589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45977.564783217589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45977.564783217589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45977.564783217589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45977.564783217589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45977.564783217589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45977.564783217589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45977.564783217589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45977.564783217589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45977.564783217589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45977.564783217589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45977.564783217589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45977.564783217589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45977.564783217589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45977.564783217589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45977.564783217589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45977.564783217589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45977.564783217589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45977.564783217589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45977.564783217589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45977.564783217589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45977.564783217589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45977.564783217589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45977.564783217589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45977.564783217589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45977.564783217589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45977.564783217589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45977.564783217589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45977.564783217589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45977.564783217589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45977.564783217589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45977.564783217589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45977.564783217589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45977.564783217589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45977.564783217589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45977.564783217589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45977.564783217589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45977.564783217589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45977.564783217589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45977.564783217589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45977.564783217589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45977.564783217589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45977.564783217589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45977.564783217589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45977.564783217589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45977.564783217589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45977.564783217589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45977.564783217589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45977.564783217589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45977.564783217589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45977.564783217589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45977.564783217589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45977.564783217589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45977.564783217589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45977.564783217589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45977.564783217589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45977.564783217589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45977.564783217589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45977.564783217589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45977.564783217589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45977.564783217589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45977.564783217589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45977.564783217589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45977.564783217589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45977.564783217589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45977.564783217589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45977.564783217589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45977.564783217589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45977.564783217589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45977.564783217589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45977.564783217589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45977.564783217589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45977.564783217589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45977.564783217589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45977.564783217589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45977.564783217589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45977.564783217589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45977.564783217589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45977.564783217589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45977.564783217589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45977.564783217589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45977.564783217589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45977.564783217589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45977.564783217589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45977.564783217589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45977.564783217589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45977.564783217589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45977.564783217589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45977.564783217589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45977.564783217589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45977.564783217589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45977.564783217589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45977.564783217589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45977.564783217589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45977.564783217589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45977.564783217589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45977.564783217589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45977.564783217589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45977.564783217589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45977.564783217589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45977.564783217589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45977.564783217589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45977.564783217589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45977.564783217589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45977.564783217589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45977.564783217589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45977.564783217589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45977.564783217589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45977.564783217589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45977.564783217589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45977.564783217589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45977.564783217589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45977.564783217589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45977.564783217589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45977.564783217589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45977.564783217589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45977.564783217589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45977.564783217589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45977.564783217589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45977.564783217589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45977.564783217589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45977.564783217589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45977.564783217589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45977.564783217589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45977.564783217589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45977.564783217589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45977.564783217589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45977.564783217589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45977.564783217589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45977.564783217589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45977.564783217589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45977.564783217589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45977.564783217589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45977.564783217589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45977.564783217589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45977.564783217589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45977.564783217589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45977.564783217589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45977.564783217589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45977.564783217589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45977.564783217589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45977.564783217589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45977.564783217589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45977.564783217589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45977.564783217589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45977.564783217589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45977.564783217589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45977.564783217589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45977.564783217589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45977.564783217589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45977.564783217589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45977.564783217589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45977.564783217589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45977.564783217589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45977.564783217589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45977.564783217589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45977.564783217589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45977.564783217589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45977.564783217589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45977.564783217589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45977.564783217589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45977.564783217589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45977.564783217589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45977.564783217589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45977.564783217589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45977.564783217589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45977.564783217589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45977.564783217589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45977.564783217589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45977.564783217589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45977.564783217589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45977.564783217589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45977.564783217589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45977.564783217589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45977.564783217589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45977.564783217589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45977.564783217589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45977.564783217589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45977.564783217589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45977.564783217589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45977.564783217589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45977.564783217589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45977.564783217589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45977.564783217589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45977.564783217589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45977.564783217589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45977.564783217589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45977.564783217589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45977.564783217589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45977.564783217589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45977.564783217589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45977.564783217589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45977.564783217589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45977.564783217589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45977.564783217589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45977.564783217589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45977.564783217589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45977.564783217589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45977.564783217589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45977.564783217589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45977.564783217589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45977.564783217589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45977.564783217589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45977.564783217589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45977.564783217589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45977.564783217589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45977.564783217589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45977.564783217589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45977.564783217589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45977.564783217589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45977.564783217589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45977.564783217589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45977.564783217589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45977.564783217589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45977.564783217589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45977.564783217589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45977.564783217589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45977.564783217589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45977.564783217589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45977.564783217589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45977.564783217589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45977.564783217589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45977.564783217589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45977.564783217589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45977.564783217589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45977.564783217589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274.08406562499295</v>
      </c>
      <c r="H2" s="96">
        <v>45703.474768518521</v>
      </c>
      <c r="I2" s="96" t="str">
        <f>IFERROR(VLOOKUP(D2,DB!A:F,6,0),"")</f>
        <v>SCECO</v>
      </c>
      <c r="J2" s="96" t="str">
        <f>IFERROR(VLOOKUP(D2,DB!A:G,7,0),"")</f>
        <v>Dead</v>
      </c>
      <c r="K2" s="98" t="s">
        <v>39123</v>
      </c>
      <c r="L2" s="92" t="str">
        <f>IFERROR(VLOOKUP(D2,DB!A:I,9,0),"")</f>
        <v>Latis</v>
      </c>
    </row>
    <row r="3" spans="1:16" ht="15" customHeight="1">
      <c r="A3" s="128" t="s">
        <v>39124</v>
      </c>
      <c r="B3" s="128" t="str">
        <f>IFERROR(VLOOKUP(D3,DB!A:K,11,0),"")</f>
        <v>R4</v>
      </c>
      <c r="C3" s="94">
        <v>1</v>
      </c>
      <c r="D3" s="92" t="s">
        <v>29510</v>
      </c>
      <c r="E3" s="95" t="s">
        <v>39021</v>
      </c>
      <c r="F3" s="96"/>
      <c r="G3" s="97">
        <f ca="1">IFERROR(NOW()-F3,"")</f>
        <v>45977.564783217589</v>
      </c>
      <c r="H3" s="96">
        <v>45977.482881944445</v>
      </c>
      <c r="I3" s="128" t="str">
        <f>IFERROR(VLOOKUP(D3,DB!A:F,6,0),"")</f>
        <v>SCECO</v>
      </c>
      <c r="J3" s="128" t="str">
        <f>IFERROR(VLOOKUP(D3,DB!A:G,7,0),"")</f>
        <v>Dead</v>
      </c>
      <c r="K3" s="98" t="s">
        <v>39125</v>
      </c>
      <c r="L3" s="92" t="str">
        <f>IFERROR(VLOOKUP(D3,DB!A:I,9,0),"")</f>
        <v>Latis</v>
      </c>
    </row>
    <row r="4" spans="1:16" ht="15" customHeight="1">
      <c r="A4" s="128"/>
      <c r="B4" s="128" t="str">
        <f>IFERROR(VLOOKUP(D4,DB!A:K,11,0),"")</f>
        <v/>
      </c>
      <c r="C4" s="94"/>
      <c r="D4" s="92"/>
      <c r="E4" s="95"/>
      <c r="F4" s="96"/>
      <c r="G4" s="97">
        <f ca="1">IFERROR(NOW()-F4,"")</f>
        <v>45977.564783217589</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45977.564783217589</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45977.564783217589</v>
      </c>
      <c r="H6" s="96"/>
      <c r="I6" s="128" t="str">
        <f>IFERROR(VLOOKUP(D6,DB!A:F,6,0),"")</f>
        <v/>
      </c>
      <c r="J6" s="128" t="str">
        <f>IFERROR(VLOOKUP(D6,DB!A:G,7,0),"")</f>
        <v/>
      </c>
      <c r="K6" s="98"/>
      <c r="L6" s="92" t="str">
        <f>IFERROR(VLOOKUP(D6,DB!A:I,9,0),"")</f>
        <v/>
      </c>
    </row>
    <row r="7" spans="1:16" ht="15" customHeight="1">
      <c r="A7" s="128"/>
      <c r="B7" s="128" t="str">
        <f>IFERROR(VLOOKUP(D7,DB!A:K,11,0),"")</f>
        <v>R4</v>
      </c>
      <c r="C7" s="94"/>
      <c r="D7" s="92" t="s">
        <v>39126</v>
      </c>
      <c r="E7" s="95"/>
      <c r="F7" s="96"/>
      <c r="G7" s="97">
        <f ca="1">IFERROR(NOW()-F7,"")</f>
        <v>45977.564783217589</v>
      </c>
      <c r="H7" s="96"/>
      <c r="I7" s="128" t="str">
        <f>IFERROR(VLOOKUP(D7,DB!A:F,6,0),"")</f>
        <v>SCECO</v>
      </c>
      <c r="J7" s="128" t="str">
        <f>IFERROR(VLOOKUP(D7,DB!A:G,7,0),"")</f>
        <v>Dead+In progress</v>
      </c>
      <c r="K7" s="98"/>
      <c r="L7" s="92" t="str">
        <f>IFERROR(VLOOKUP(D7,DB!A:I,9,0),"")</f>
        <v>Latis</v>
      </c>
    </row>
    <row r="8" spans="1:16" ht="15" customHeight="1">
      <c r="A8" s="128"/>
      <c r="B8" s="128" t="str">
        <f>IFERROR(VLOOKUP(D8,DB!A:K,11,0),"")</f>
        <v/>
      </c>
      <c r="C8" s="94"/>
      <c r="D8" s="92"/>
      <c r="E8" s="95"/>
      <c r="F8" s="96"/>
      <c r="G8" s="97">
        <f ca="1">IFERROR(NOW()-F8,"")</f>
        <v>45977.564783217589</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45977.564783217589</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45977.564783217589</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45977.564783217589</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45977.564783217589</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45977.564783217589</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45977.564783217589</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45977.564783217589</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45977.564783217589</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45977.564783217589</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45977.564783217589</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45977.564783217589</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45977.564783217589</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45977.564783217589</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45977.564783217589</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45977.564783217589</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45977.564783217589</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45977.564783217589</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45977.564783217589</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45977.564783217589</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45977.564783217589</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45977.564783217589</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45977.564783217589</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45977.564783217589</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45977.564783217589</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45977.564783217589</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45977.564783217589</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45977.564783217589</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45977.564783217589</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45977.564783217589</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45977.564783217589</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45977.564783217589</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45977.564783217589</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45977.564783217589</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45977.564783217589</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45977.564783217589</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45977.564783217589</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45977.564783217589</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45977.564783217589</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45977.564783217589</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45977.564783217589</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45977.564783217589</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45977.564783217589</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45977.564783217589</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45977.564783217589</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45977.564783217589</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45977.564783217589</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45977.564783217589</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45977.564783217589</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45977.564783217589</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45977.564783217589</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45977.564783217589</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45977.564783217589</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45977.564783217589</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45977.564783217589</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45977.564783217589</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45977.564783217589</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45977.564783217589</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45977.564783217589</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45977.564783217589</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45977.564783217589</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45977.564783217589</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45977.564783217589</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45977.564783217589</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45977.564783217589</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45977.564783217589</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45977.564783217589</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85.732723032400827</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51.375905902772502</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28.903672106476733</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8.7161836805535131</v>
      </c>
      <c r="H5" s="118">
        <v>45968.827465277776</v>
      </c>
      <c r="I5" s="117" t="s">
        <v>22</v>
      </c>
      <c r="J5" s="117" t="s">
        <v>65</v>
      </c>
      <c r="K5" s="117" t="s">
        <v>39134</v>
      </c>
      <c r="L5" s="117" t="s">
        <v>8145</v>
      </c>
    </row>
    <row r="6" spans="1:13">
      <c r="A6" s="117" t="s">
        <v>39135</v>
      </c>
      <c r="B6" s="117" t="str">
        <f>IFERROR(VLOOKUP(D6,DB!A:K,11,0),"")</f>
        <v>R5</v>
      </c>
      <c r="C6" s="117">
        <v>1</v>
      </c>
      <c r="D6" s="117" t="s">
        <v>33371</v>
      </c>
      <c r="E6" s="117" t="s">
        <v>39021</v>
      </c>
      <c r="F6" s="155">
        <v>45977.514803240738</v>
      </c>
      <c r="G6" s="119">
        <f t="shared" ca="1" si="2"/>
        <v>4.9979976851318497E-2</v>
      </c>
      <c r="H6" s="155">
        <v>45977.468807870369</v>
      </c>
      <c r="I6" s="117" t="str">
        <f>IFERROR(VLOOKUP(D6,DB!A:F,6,0),"")</f>
        <v>SCECO</v>
      </c>
      <c r="J6" s="117" t="str">
        <f>IFERROR(VLOOKUP(D6,DB!A:G,7,0),"")</f>
        <v>Weak</v>
      </c>
      <c r="K6" s="117" t="s">
        <v>39136</v>
      </c>
      <c r="L6" s="117" t="str">
        <f>IFERROR(VLOOKUP(D6,DB!A:I,9,0),"")</f>
        <v>Latis</v>
      </c>
    </row>
    <row r="7" spans="1:13">
      <c r="A7" s="117"/>
      <c r="B7" s="117" t="str">
        <f>IFERROR(VLOOKUP(D7,DB!A:K,11,0),"")</f>
        <v/>
      </c>
      <c r="C7" s="117"/>
      <c r="D7" s="117"/>
      <c r="E7" s="117"/>
      <c r="F7" s="117"/>
      <c r="G7" s="119">
        <f t="shared" ca="1" si="2"/>
        <v>45977.564783217589</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45977.564783217589</v>
      </c>
      <c r="H8" s="117"/>
      <c r="I8" s="117" t="str">
        <f>IFERROR(VLOOKUP(D8,DB!A:F,6,0),"")</f>
        <v/>
      </c>
      <c r="J8" s="117" t="str">
        <f>IFERROR(VLOOKUP(D8,DB!A:G,7,0),"")</f>
        <v/>
      </c>
      <c r="K8" s="117"/>
      <c r="L8" s="117" t="str">
        <f>IFERROR(VLOOKUP(D8,DB!A:I,9,0),"")</f>
        <v/>
      </c>
    </row>
    <row r="9" spans="1:13">
      <c r="A9" s="117"/>
      <c r="B9" s="117" t="str">
        <f>IFERROR(VLOOKUP(D9,DB!A:K,11,0),"")</f>
        <v>R5</v>
      </c>
      <c r="C9" s="117"/>
      <c r="D9" s="117" t="s">
        <v>33380</v>
      </c>
      <c r="E9" s="117"/>
      <c r="F9" s="117"/>
      <c r="G9" s="119">
        <f t="shared" ca="1" si="2"/>
        <v>45977.564783217589</v>
      </c>
      <c r="H9" s="117"/>
      <c r="I9" s="117" t="str">
        <f>IFERROR(VLOOKUP(D9,DB!A:F,6,0),"")</f>
        <v>SCECO</v>
      </c>
      <c r="J9" s="117" t="str">
        <f>IFERROR(VLOOKUP(D9,DB!A:G,7,0),"")</f>
        <v>Weak</v>
      </c>
      <c r="K9" s="117"/>
      <c r="L9" s="117" t="str">
        <f>IFERROR(VLOOKUP(D9,DB!A:I,9,0),"")</f>
        <v>Latis</v>
      </c>
    </row>
    <row r="10" spans="1:13">
      <c r="A10" s="117"/>
      <c r="B10" s="117" t="str">
        <f>IFERROR(VLOOKUP(D10,DB!A:K,11,0),"")</f>
        <v/>
      </c>
      <c r="C10" s="117"/>
      <c r="D10" s="117"/>
      <c r="E10" s="117"/>
      <c r="F10" s="117"/>
      <c r="G10" s="119">
        <f t="shared" ca="1" si="2"/>
        <v>45977.564783217589</v>
      </c>
      <c r="H10" s="117"/>
      <c r="I10" s="117" t="str">
        <f>IFERROR(VLOOKUP(D10,DB!A:F,6,0),"")</f>
        <v/>
      </c>
      <c r="J10" s="117" t="str">
        <f>IFERROR(VLOOKUP(D10,DB!A:G,7,0),"")</f>
        <v/>
      </c>
      <c r="K10" s="117"/>
      <c r="L10" s="117" t="str">
        <f>IFERROR(VLOOKUP(D10,DB!A:I,9,0),"")</f>
        <v/>
      </c>
    </row>
    <row r="11" spans="1:13">
      <c r="A11" s="117"/>
      <c r="B11" s="117" t="str">
        <f>IFERROR(VLOOKUP(D11,DB!A:K,11,0),"")</f>
        <v>R5</v>
      </c>
      <c r="C11" s="117"/>
      <c r="D11" s="117" t="s">
        <v>37699</v>
      </c>
      <c r="E11" s="117"/>
      <c r="F11" s="117"/>
      <c r="G11" s="119">
        <f t="shared" ca="1" si="2"/>
        <v>45977.564783217589</v>
      </c>
      <c r="H11" s="117"/>
      <c r="I11" s="117" t="str">
        <f>IFERROR(VLOOKUP(D11,DB!A:F,6,0),"")</f>
        <v>SCECO</v>
      </c>
      <c r="J11" s="117" t="str">
        <f>IFERROR(VLOOKUP(D11,DB!A:G,7,0),"")</f>
        <v>Dead</v>
      </c>
      <c r="K11" s="117"/>
      <c r="L11" s="117" t="str">
        <f>IFERROR(VLOOKUP(D11,DB!A:I,9,0),"")</f>
        <v>Latis</v>
      </c>
    </row>
    <row r="12" spans="1:13">
      <c r="A12" s="117"/>
      <c r="B12" s="117" t="str">
        <f>IFERROR(VLOOKUP(D12,DB!A:K,11,0),"")</f>
        <v/>
      </c>
      <c r="C12" s="117"/>
      <c r="D12" s="117"/>
      <c r="E12" s="117"/>
      <c r="F12" s="117"/>
      <c r="G12" s="119">
        <f t="shared" ca="1" si="2"/>
        <v>45977.564783217589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45977.564783217589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45977.564783217589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45977.564783217589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45977.564783217589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45977.564783217589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45977.564783217589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45977.564783217589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45977.564783217589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45977.564783217589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45977.564783217589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45977.564783217589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45977.564783217589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45977.564783217589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45977.564783217589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45977.564783217589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45977.564783217589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45977.564783217589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45977.564783217589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45977.564783217589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45977.564783217589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45977.564783217589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45977.564783217589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45977.564783217589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45977.564783217589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45977.564783217589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45977.564783217589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45977.564783217589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45977.564783217589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45977.564783217589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45977.564783217589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45977.564783217589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45977.564783217589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45977.564783217589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45977.564783217589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45977.564783217589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45977.564783217589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45977.564783217589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45977.564783217589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45977.564783217589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45977.564783217589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45977.564783217589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45977.564783217589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45977.564783217589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45977.564783217589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45977.564783217589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45977.564783217589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45977.564783217589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45977.564783217589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45977.564783217589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45977.564783217589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45977.564783217589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45977.564783217589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45977.564783217589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45977.564783217589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45977.564783217589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45977.564783217589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45977.564783217589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45977.564783217589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45977.564783217589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45977.564783217589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45977.564783217589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45977.564783217589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45977.564783217589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45977.564783217589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45977.564783217589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45977.564783217589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45977.564783217589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45977.564783217589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45977.564783217589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45977.564783217589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45977.564783217589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45977.564783217589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45977.564783217589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45977.564783217589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45977.564783217589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45977.564783217589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45977.564783217589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45977.564783217589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45977.564783217589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45977.564783217589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45977.564783217589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45977.564783217589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45977.564783217589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45977.564783217589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45977.564783217589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45977.564783217589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45977.564783217589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45977.564783217589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45977.564783217589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45977.564783217589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45977.564783217589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45977.564783217589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45977.564783217589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45977.564783217589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45977.564783217589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45977.564783217589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45977.564783217589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45977.564783217589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45977.564783217589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45977.564783217589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45977.564783217589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45977.564783217589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45977.564783217589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45977.564783217589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45977.564783217589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45977.564783217589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45977.564783217589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45977.564783217589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45977.564783217589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45977.564783217589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45977.564783217589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45977.564783217589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45977.564783217589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45977.564783217589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45977.564783217589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45977.564783217589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45977.564783217589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45977.564783217589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45977.564783217589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45977.564783217589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45977.564783217589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45977.564783217589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45977.564783217589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45977.564783217589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45977.564783217589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45977.564783217589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45977.564783217589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45977.564783217589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45977.564783217589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45977.564783217589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45977.564783217589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45977.564783217589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45977.564783217589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45977.564783217589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45977.564783217589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45977.564783217589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45977.564783217589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45977.564783217589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45977.564783217589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45977.564783217589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45977.564783217589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45977.564783217589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45977.564783217589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45977.564783217589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45977.564783217589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45977.564783217589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45977.564783217589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45977.564783217589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45977.564783217589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45977.564783217589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45977.564783217589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45977.564783217589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45977.564783217589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45977.564783217589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45977.564783217589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45977.564783217589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45977.564783217589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45977.564783217589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39124</v>
      </c>
      <c r="B2" s="134" t="str">
        <f>IFERROR(VLOOKUP(D2,DB!A:K,11,0),"")</f>
        <v>R6</v>
      </c>
      <c r="C2" s="135">
        <v>3</v>
      </c>
      <c r="D2" s="154" t="s">
        <v>38687</v>
      </c>
      <c r="E2" s="117" t="s">
        <v>39021</v>
      </c>
      <c r="F2" s="153"/>
      <c r="G2" s="75">
        <f ca="1">IFERROR(NOW()-F2,"-")</f>
        <v>45977.564783217589</v>
      </c>
      <c r="H2" s="136">
        <v>45977.436620370368</v>
      </c>
      <c r="I2" s="134" t="str">
        <f>IFERROR(VLOOKUP(D2,DB!A:F,6,0),"")</f>
        <v>SCECO</v>
      </c>
      <c r="J2" s="134" t="str">
        <f>IFERROR(VLOOKUP(D2,DB!A:G,7,0),"")</f>
        <v>No BB Shifted</v>
      </c>
      <c r="K2" s="137" t="s">
        <v>39137</v>
      </c>
      <c r="L2" s="138" t="str">
        <f>IFERROR(VLOOKUP(D2,DB!A:I,9,0),"")</f>
        <v>Latis</v>
      </c>
    </row>
    <row r="3" spans="1:16382" ht="31.5" customHeight="1">
      <c r="A3" s="133"/>
      <c r="B3" s="134" t="str">
        <f>IFERROR(VLOOKUP(D3,DB!A:K,11,0),"")</f>
        <v/>
      </c>
      <c r="C3" s="135"/>
      <c r="D3" s="156"/>
      <c r="E3" s="117"/>
      <c r="F3" s="136"/>
      <c r="G3" s="105">
        <f t="shared" ref="G3:G7" ca="1" si="0">IFERROR(NOW()-F3,"-")</f>
        <v>45977.564783217589</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45977.564783217589</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45977.564783217589</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45977.564783217589</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45977.564783217589</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45977.564783217589</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45977.564783217589</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45977.564783217589</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45977.564783217589</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45977.564783217589</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45977.564783217589</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45977.564783217589</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45977.564783217589</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45977.564783217589</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45977.564783217589</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45977.564783217589</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45977.564783217589</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45977.564783217589</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45977.564783217589</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45977.564783217589</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45977.564783217589</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45977.564783217589</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45977.564783217589</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45977.564783217589</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45977.564783217589</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45977.564783217589</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45977.564783217589</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45977.564783217589</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45977.564783217589</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45977.564783217589</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45977.564783217589</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45977.564783217589</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45977.564783217589</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45977.564783217589</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45977.564783217589</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45977.564783217589</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45977.564783217589</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45977.564783217589</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45977.564783217589</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45977.564783217589</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45977.564783217589</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45977.564783217589</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45977.564783217589</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45977.564783217589</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45977.564783217589</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45977.564783217589</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45977.564783217589</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45977.564783217589</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45977.564783217589</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45977.564783217589</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45977.564783217589</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45977.564783217589</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45977.564783217589</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45977.564783217589</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45977.564783217589</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45977.564783217589</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45977.564783217589</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45977.564783217589</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45977.564783217589</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45977.564783217589</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45977.564783217589</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45977.564783217589</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45977.564783217589</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45977.564783217589</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45977.564783217589</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45977.564783217589</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45977.564783217589</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45977.564783217589</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45977.564783217589</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45977.564783217589</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45977.564783217589</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45977.564783217589</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45977.564783217589</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45977.564783217589</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45977.564783217589</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45977.564783217589</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45977.564783217589</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45977.564783217589</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45977.564783217589</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45977.564783217589</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45977.564783217589</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45977.564783217589</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45977.564783217589</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45977.564783217589</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45977.564783217589</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45977.564783217589</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45977.564783217589</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45977.564783217589</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45977.564783217589</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45977.564783217589</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45977.564783217589</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45977.564783217589</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45977.564783217589</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45977.564783217589</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45977.564783217589</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45977.564783217589</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45977.564783217589</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45977.564783217589</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45977.564783217589</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45977.564783217589</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45977.564783217589</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45977.564783217589</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45977.564783217589</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2025-11-16T10:34:19Z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