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36" documentId="120_S{2AC9BD13-BADA-5192-A53E-5A8FF88502F6}" xr6:coauthVersionLast="47" xr6:coauthVersionMax="47" xr10:uidLastSave="{3CA9C33C-E052-45F2-98BA-B8D6DC0B880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<sst xmlns="http://schemas.openxmlformats.org/spreadsheetml/2006/main" count="180302" uniqueCount="39136">
  <si>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</si>
  <si>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</si>
  <si>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</si>
  <si>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</si>
  <si>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</si>
  <si>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</si>
  <si>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</si>
  <si>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</si>
  <si>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</si>
  <si>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</si>
  <si>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</si>
  <si>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</si>
  <si>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</si>
  <si>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</si>
  <si>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</si>
  <si>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</si>
  <si>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</si>
  <si>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</si>
  <si>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</si>
  <si>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</si>
  <si>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</si>
  <si>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</si>
  <si>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</si>
  <si>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</si>
  <si>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</si>
  <si>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</si>
  <si>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</si>
  <si>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</si>
  <si>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</si>
  <si>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</si>
  <si>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</si>
  <si>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</si>
  <si>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</si>
  <si>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</si>
  <si>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</si>
  <si>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</si>
  <si>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</si>
  <si>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</si>
  <si>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</si>
  <si>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</si>
  <si>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</si>
  <si>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</si>
  <si>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</si>
  <si>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</si>
  <si>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</si>
  <si>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</si>
  <si>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</si>
  <si>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</si>
  <si>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</si>
  <si>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</si>
  <si>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</si>
  <si>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</si>
  <si>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</si>
  <si>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</si>
  <si>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</si>
  <si>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</si>
  <si>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</si>
  <si>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</si>
  <si>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</si>
  <si>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</si>
  <si>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</si>
  <si>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</si>
  <si>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</si>
  <si>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</si>
  <si>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</si>
  <si>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</si>
  <si>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</si>
  <si>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</si>
  <si>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</si>
  <si>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</si>
  <si>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</si>
  <si>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</si>
  <si>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</si>
  <si>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</si>
  <si>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</si>
  <si>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</si>
  <si>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</si>
  <si>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</si>
  <si>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</si>
  <si>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</si>
  <si>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</si>
  <si>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</si>
  <si>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</si>
  <si>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</si>
  <si>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</si>
  <si>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</si>
  <si>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</si>
  <si>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</si>
  <si>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</si>
  <si>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</si>
  <si>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</si>
  <si>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</si>
  <si>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</si>
  <si>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</si>
  <si>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</si>
  <si>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</si>
  <si>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</si>
  <si>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</si>
  <si>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</si>
  <si>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</si>
  <si>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</si>
  <si>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</si>
  <si>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</si>
  <si>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</si>
  <si>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</si>
  <si>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</si>
  <si>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</si>
  <si>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</si>
  <si>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</si>
  <si>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</si>
  <si>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</si>
  <si>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</si>
  <si>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</si>
  <si>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</si>
  <si>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</si>
  <si>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</si>
  <si>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</si>
  <si>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</si>
  <si>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</si>
  <si>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</si>
  <si>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</si>
  <si>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</si>
  <si>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</si>
  <si>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</si>
  <si>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</si>
  <si>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</si>
  <si>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</si>
  <si>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</si>
  <si>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</si>
  <si>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</si>
  <si>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</si>
  <si>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</si>
  <si>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</si>
  <si>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</si>
  <si>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</si>
  <si>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</si>
  <si>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</si>
  <si>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</si>
  <si>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</si>
  <si>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</si>
  <si>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</si>
  <si>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</si>
  <si>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</si>
  <si>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</si>
  <si>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</si>
  <si>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</si>
  <si>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</si>
  <si>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</si>
  <si>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</si>
  <si>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</si>
  <si>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</si>
  <si>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</si>
  <si>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</si>
  <si>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</si>
  <si>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</si>
  <si>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</si>
  <si>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</si>
  <si>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</si>
  <si>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</si>
  <si>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</si>
  <si>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</si>
  <si>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</si>
  <si>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</si>
  <si>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</si>
  <si>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</si>
  <si>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</si>
  <si>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</si>
  <si>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</si>
  <si>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</si>
  <si>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</si>
  <si>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</si>
  <si>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</si>
  <si>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</si>
  <si>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</si>
  <si>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</si>
  <si>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</si>
  <si>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</si>
  <si>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</si>
  <si>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</si>
  <si>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</si>
  <si>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</si>
  <si>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</si>
  <si>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</si>
  <si>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</si>
  <si>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</si>
  <si>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</si>
  <si>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</si>
  <si>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</si>
  <si>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</si>
  <si>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</si>
  <si>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</si>
  <si>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</si>
  <si>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</si>
  <si>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</si>
  <si>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</si>
  <si>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</si>
  <si>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</si>
  <si>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</si>
  <si>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</si>
  <si>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</si>
  <si>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</si>
  <si>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</si>
  <si>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</si>
  <si>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</si>
  <si>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</si>
  <si>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</si>
  <si>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</si>
  <si>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</si>
  <si>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</si>
  <si>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</si>
  <si>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</si>
  <si>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</si>
  <si>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</si>
  <si>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</si>
  <si>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</si>
  <si>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</si>
  <si>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</si>
  <si>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</si>
  <si>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</si>
  <si>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</si>
  <si>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</si>
  <si>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</si>
  <si>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</si>
  <si>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</si>
  <si>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</si>
  <si>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</si>
  <si>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</si>
  <si>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</si>
  <si>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</si>
  <si>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</si>
  <si>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</si>
  <si>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</si>
  <si>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</si>
  <si>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</si>
  <si>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</si>
  <si>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</si>
  <si>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</si>
  <si>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</si>
  <si>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</si>
  <si>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</si>
  <si>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</si>
  <si>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</si>
  <si>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</si>
  <si>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</si>
  <si>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</si>
  <si>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</si>
  <si>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</si>
  <si>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</si>
  <si>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</si>
  <si>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</si>
  <si>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</si>
  <si>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</si>
  <si>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</si>
  <si>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</si>
  <si>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</si>
  <si>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</si>
  <si>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</si>
  <si>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</si>
  <si>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</si>
  <si>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</si>
  <si>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</si>
  <si>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</si>
  <si>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</si>
  <si>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</si>
  <si>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</si>
  <si>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</si>
  <si>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</si>
  <si>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</si>
  <si>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</si>
  <si>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</si>
  <si>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</si>
  <si>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</si>
  <si>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</si>
  <si>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</si>
  <si>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</si>
  <si>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</si>
  <si>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</si>
  <si>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</si>
  <si>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</si>
  <si>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</si>
  <si>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</si>
  <si>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</si>
  <si>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</si>
  <si>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</si>
  <si>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</si>
  <si>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</si>
  <si>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</si>
  <si>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</si>
  <si>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</si>
  <si>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</si>
  <si>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</si>
  <si>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</si>
  <si>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</si>
  <si>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</si>
  <si>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</si>
  <si>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</si>
  <si>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</si>
  <si>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</si>
  <si>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</si>
  <si>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</si>
  <si>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</si>
  <si>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</si>
  <si>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</si>
  <si>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</si>
  <si>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</si>
  <si>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</si>
  <si>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</si>
  <si>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</si>
  <si>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</si>
  <si>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</si>
  <si>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</si>
  <si>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</si>
  <si>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</si>
  <si>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</si>
  <si>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</si>
  <si>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</si>
  <si>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</si>
  <si>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</si>
  <si>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</si>
  <si>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</si>
  <si>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</si>
  <si>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</si>
  <si>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</si>
  <si>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</si>
  <si>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</si>
  <si>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</si>
  <si>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</si>
  <si>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</si>
  <si>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</si>
  <si>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</si>
  <si>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</si>
  <si>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</si>
  <si>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</si>
  <si>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</si>
  <si>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</si>
  <si>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</si>
  <si>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</si>
  <si>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</si>
  <si>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</si>
  <si>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</si>
  <si>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</si>
  <si>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</si>
  <si>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</si>
  <si>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</si>
  <si>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</si>
  <si>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</si>
  <si>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</si>
  <si>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</si>
  <si>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</si>
  <si>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</si>
  <si>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</si>
  <si>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</si>
  <si>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</si>
  <si>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</si>
  <si>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</si>
  <si>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</si>
  <si>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</si>
  <si>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</si>
  <si>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</si>
  <si>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</si>
  <si>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</si>
  <si>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</si>
  <si>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</si>
  <si>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</si>
  <si>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</si>
  <si>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</si>
  <si>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</si>
  <si>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</si>
  <si>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</si>
  <si>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</si>
  <si>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</si>
  <si>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</si>
  <si>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</si>
  <si>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</si>
  <si>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</si>
  <si>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</si>
  <si>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</si>
  <si>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</si>
  <si>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</si>
  <si>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</si>
  <si>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</si>
  <si>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</si>
  <si>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</si>
  <si>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</si>
  <si>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</si>
  <si>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</si>
  <si>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</si>
  <si>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</si>
  <si>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</si>
  <si>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</si>
  <si>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</si>
  <si>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</si>
  <si>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</si>
  <si>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</si>
  <si>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</si>
  <si>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</si>
  <si>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</si>
  <si>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</si>
  <si>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</si>
  <si>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</si>
  <si>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</si>
  <si>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</si>
  <si>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</si>
  <si>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</si>
  <si>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</si>
  <si>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</si>
  <si>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</si>
  <si>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</si>
  <si>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</si>
  <si>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</si>
  <si>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</si>
  <si>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</si>
  <si>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</si>
  <si>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</si>
  <si>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</si>
  <si>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</si>
  <si>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</si>
  <si>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</si>
  <si>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</si>
  <si>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</si>
  <si>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</si>
  <si>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</si>
  <si>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</si>
  <si>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</si>
  <si>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</si>
  <si>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</si>
  <si>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</si>
  <si>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</si>
  <si>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</si>
  <si>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</si>
  <si>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</si>
  <si>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</si>
  <si>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</si>
  <si>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</si>
  <si>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</si>
  <si>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</si>
  <si>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</si>
  <si>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</si>
  <si>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</si>
  <si>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</si>
  <si>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</si>
  <si>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</si>
  <si>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</si>
  <si>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</si>
  <si>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</si>
  <si>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</si>
  <si>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</si>
  <si>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</si>
  <si>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</si>
  <si>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</si>
  <si>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</si>
  <si>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</si>
  <si>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</si>
  <si>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</si>
  <si>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</si>
  <si>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</si>
  <si>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</si>
  <si>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</si>
  <si>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</si>
  <si>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</si>
  <si>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</si>
  <si>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</si>
  <si>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</si>
  <si>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</si>
  <si>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</si>
  <si>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</si>
  <si>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</si>
  <si>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</si>
  <si>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</si>
  <si>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</si>
  <si>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</si>
  <si>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</si>
  <si>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</si>
  <si>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</si>
  <si>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</si>
  <si>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</si>
  <si>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</si>
  <si>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</si>
  <si>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</si>
  <si>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</si>
  <si>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</si>
  <si>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</si>
  <si>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</si>
  <si>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</si>
  <si>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</si>
  <si>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</si>
  <si>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</si>
  <si>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</si>
  <si>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</si>
  <si>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</si>
  <si>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</si>
  <si>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</si>
  <si>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</si>
  <si>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</si>
  <si>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</si>
  <si>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</si>
  <si>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</si>
  <si>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</si>
  <si>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</si>
  <si>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</si>
  <si>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</si>
  <si>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</si>
  <si>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</si>
  <si>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</si>
  <si>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</si>
  <si>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</si>
  <si>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</si>
  <si>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</si>
  <si>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</si>
  <si>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</si>
  <si>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</si>
  <si>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</si>
  <si>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</si>
  <si>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</si>
  <si>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</si>
  <si>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</si>
  <si>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</si>
  <si>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</si>
  <si>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</si>
  <si>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</si>
  <si>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</si>
  <si>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</si>
  <si>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</si>
  <si>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</si>
  <si>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</si>
  <si>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</si>
  <si>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</si>
  <si>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</si>
  <si>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</si>
  <si>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</si>
  <si>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</si>
  <si>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</si>
  <si>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</si>
  <si>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</si>
  <si>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</si>
  <si>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</si>
  <si>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</si>
  <si>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</si>
  <si>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</si>
  <si>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</si>
  <si>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</si>
  <si>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</si>
  <si>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</si>
  <si>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</si>
  <si>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</si>
  <si>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</si>
  <si>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</si>
  <si>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</si>
  <si>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</si>
  <si>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</si>
  <si>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</si>
  <si>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</si>
  <si>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</si>
  <si>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</si>
  <si>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</si>
  <si>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</si>
  <si>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</si>
  <si>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</si>
  <si>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</si>
  <si>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</si>
  <si>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</si>
  <si>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</si>
  <si>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</si>
  <si>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</si>
  <si>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</si>
  <si>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</si>
  <si>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</si>
  <si>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</si>
  <si>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</si>
  <si>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</si>
  <si>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</si>
  <si>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</si>
  <si>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</si>
  <si>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</si>
  <si>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</si>
  <si>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</si>
  <si>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</si>
  <si>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</si>
  <si>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</si>
  <si>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</si>
  <si>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</si>
  <si>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</si>
  <si>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</si>
  <si>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</si>
  <si>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</si>
  <si>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</si>
  <si>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</si>
  <si>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</si>
  <si>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</si>
  <si>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</si>
  <si>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</si>
  <si>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</si>
  <si>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</si>
  <si>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</si>
  <si>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</si>
  <si>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</si>
  <si>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</si>
  <si>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</si>
  <si>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</si>
  <si>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</si>
  <si>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</si>
  <si>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</si>
  <si>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</si>
  <si>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</si>
  <si>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</si>
  <si>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</si>
  <si>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</si>
  <si>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</si>
  <si>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</si>
  <si>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</si>
  <si>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</si>
  <si>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</si>
  <si>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</si>
  <si>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</si>
  <si>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</si>
  <si>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</si>
  <si>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</si>
  <si>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</si>
  <si>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</si>
  <si>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</si>
  <si>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</si>
  <si>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</si>
  <si>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</si>
  <si>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</si>
  <si>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</si>
  <si>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</si>
  <si>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</si>
  <si>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</si>
  <si>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</si>
  <si>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</si>
  <si>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</si>
  <si>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</si>
  <si>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</si>
  <si>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</si>
  <si>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</si>
  <si>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</si>
  <si>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</si>
  <si>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</si>
  <si>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</si>
  <si>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</si>
  <si>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</si>
  <si>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</si>
  <si>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</si>
  <si>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</si>
  <si>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</si>
  <si>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</si>
  <si>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</si>
  <si>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</si>
  <si>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</si>
  <si>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</si>
  <si>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</si>
  <si>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</si>
  <si>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</si>
  <si>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</si>
  <si>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</si>
  <si>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</si>
  <si>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</si>
  <si>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</si>
  <si>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</si>
  <si>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</si>
  <si>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</si>
  <si>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</si>
  <si>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</si>
  <si>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</si>
  <si>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</si>
  <si>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</si>
  <si>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</si>
  <si>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</si>
  <si>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</si>
  <si>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</si>
  <si>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</si>
  <si>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</si>
  <si>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</si>
  <si>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</si>
  <si>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</si>
  <si>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</si>
  <si>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</si>
  <si>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</si>
  <si>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</si>
  <si>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</si>
  <si>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</si>
  <si>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</si>
  <si>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</si>
  <si>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</si>
  <si>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</si>
  <si>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</si>
  <si>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</si>
  <si>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</si>
  <si>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</si>
  <si>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</si>
  <si>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</si>
  <si>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</si>
  <si>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</si>
  <si>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</si>
  <si>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</si>
  <si>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</si>
  <si>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</si>
  <si>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</si>
  <si>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</si>
  <si>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</si>
  <si>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</si>
  <si>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</si>
  <si>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</si>
  <si>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</si>
  <si>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</si>
  <si>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</si>
  <si>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</si>
  <si>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</si>
  <si>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</si>
  <si>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</si>
  <si>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</si>
  <si>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</si>
  <si>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</si>
  <si>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</si>
  <si>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</si>
  <si>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</si>
  <si>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</si>
  <si>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</si>
  <si>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</si>
  <si>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</si>
  <si>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</si>
  <si>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</si>
  <si>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</si>
  <si>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</si>
  <si>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</si>
  <si>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</si>
  <si>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</si>
  <si>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</si>
  <si>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</si>
  <si>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</si>
  <si>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</si>
  <si>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</si>
  <si>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</si>
  <si>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</si>
  <si>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</si>
  <si>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</si>
  <si>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</si>
  <si>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</si>
  <si>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</si>
  <si>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</si>
  <si>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</si>
  <si>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</si>
  <si>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</si>
  <si>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</si>
  <si>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</si>
  <si>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</si>
  <si>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</si>
  <si>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</si>
  <si>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</si>
  <si>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</si>
  <si>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</si>
  <si>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</si>
  <si>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</si>
  <si>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</si>
  <si>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</si>
  <si>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</si>
  <si>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</si>
  <si>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</si>
  <si>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</si>
  <si>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</si>
  <si>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</si>
  <si>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</si>
  <si>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</si>
  <si>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</si>
  <si>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</si>
  <si>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</si>
  <si>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</si>
  <si>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</si>
  <si>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</si>
  <si>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</si>
  <si>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</si>
  <si>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</si>
  <si>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</si>
  <si>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</si>
  <si>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</si>
  <si>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</si>
  <si>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</si>
  <si>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</si>
  <si>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</si>
  <si>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</si>
  <si>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</si>
  <si>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</si>
  <si>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</si>
  <si>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</si>
  <si>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</si>
  <si>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</si>
  <si>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</si>
  <si>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</si>
  <si>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</si>
  <si>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</si>
  <si>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</si>
  <si>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</si>
  <si>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</si>
  <si>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</si>
  <si>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</si>
  <si>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</si>
  <si>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</si>
  <si>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</si>
  <si>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</si>
  <si>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</si>
  <si>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</si>
  <si>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</si>
  <si>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</si>
  <si>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</si>
  <si>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</si>
  <si>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</si>
  <si>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</si>
  <si>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</si>
  <si>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</si>
  <si>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</si>
  <si>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</si>
  <si>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</si>
  <si>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</si>
  <si>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</si>
  <si>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</si>
  <si>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</si>
  <si>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</si>
  <si>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</si>
  <si>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</si>
  <si>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</si>
  <si>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</si>
  <si>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</si>
  <si>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</si>
  <si>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</si>
  <si>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</si>
  <si>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</si>
  <si>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</si>
  <si>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</si>
  <si>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</si>
  <si>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</si>
  <si>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</si>
  <si>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</si>
  <si>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</si>
  <si>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</si>
  <si>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</si>
  <si>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</si>
  <si>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</si>
  <si>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</si>
  <si>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</si>
  <si>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</si>
  <si>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</si>
  <si>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</si>
  <si>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</si>
  <si>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</si>
  <si>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</si>
  <si>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</si>
  <si>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</si>
  <si>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</si>
  <si>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</si>
  <si>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</si>
  <si>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</si>
  <si>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</si>
  <si>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</si>
  <si>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</si>
  <si>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</si>
  <si>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</si>
  <si>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</si>
  <si>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</si>
  <si>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</si>
  <si>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</si>
  <si>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</si>
  <si>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</si>
  <si>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</si>
  <si>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</si>
  <si>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</si>
  <si>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</si>
  <si>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</si>
  <si>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</si>
  <si>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</si>
  <si>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</si>
  <si>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</si>
  <si>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</si>
  <si>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</si>
  <si>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</si>
  <si>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</si>
  <si>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</si>
  <si>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</si>
  <si>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</si>
  <si>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</si>
  <si>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</si>
  <si>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</si>
  <si>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</si>
  <si>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</si>
  <si>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</si>
  <si>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</si>
  <si>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</si>
  <si>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</si>
  <si>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</si>
  <si>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</si>
  <si>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</si>
  <si>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</si>
  <si>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</si>
  <si>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</si>
  <si>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</si>
  <si>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</si>
  <si>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</si>
  <si>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</si>
  <si>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</si>
  <si>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</si>
  <si>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</si>
  <si>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</si>
  <si>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</si>
  <si>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</si>
  <si>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</si>
  <si>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</si>
  <si>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</si>
  <si>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</si>
  <si>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</si>
  <si>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</si>
  <si>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</si>
  <si>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</si>
  <si>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</si>
  <si>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</si>
  <si>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</si>
  <si>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</si>
  <si>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</si>
  <si>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</si>
  <si>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</si>
  <si>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</si>
  <si>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</si>
  <si>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</si>
  <si>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</si>
  <si>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</si>
  <si>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</si>
  <si>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</si>
  <si>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</si>
  <si>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</si>
  <si>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</si>
  <si>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</si>
  <si>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</si>
  <si>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</si>
  <si>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</si>
  <si>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</si>
  <si>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</si>
  <si>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</si>
  <si>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</si>
  <si>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</si>
  <si>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</si>
  <si>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</si>
  <si>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</si>
  <si>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</si>
  <si>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</si>
  <si>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</si>
  <si>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</si>
  <si>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</si>
  <si>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</si>
  <si>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</si>
  <si>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</si>
  <si>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</si>
  <si>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</si>
  <si>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</si>
  <si>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</si>
  <si>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</si>
  <si>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</si>
  <si>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</si>
  <si>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</si>
  <si>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</si>
  <si>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</si>
  <si>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</si>
  <si>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</si>
  <si>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</si>
  <si>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</si>
  <si>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</si>
  <si>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</si>
  <si>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</si>
  <si>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</si>
  <si>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</si>
  <si>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</si>
  <si>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</si>
  <si>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</si>
  <si>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</si>
  <si>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</si>
  <si>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</si>
  <si>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</si>
  <si>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</si>
  <si>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</si>
  <si>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</si>
  <si>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</si>
  <si>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</si>
  <si>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</si>
  <si>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</si>
  <si>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</si>
  <si>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</si>
  <si>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</si>
  <si>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</si>
  <si>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</si>
  <si>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</si>
  <si>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</si>
  <si>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</si>
  <si>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</si>
  <si>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</si>
  <si>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</si>
  <si>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</si>
  <si>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</si>
  <si>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</si>
  <si>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</si>
  <si>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</si>
  <si>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</si>
  <si>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</si>
  <si>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</si>
  <si>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</si>
  <si>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</si>
  <si>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</si>
  <si>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</si>
  <si>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</si>
  <si>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</si>
  <si>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</si>
  <si>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</si>
  <si>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</si>
  <si>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</si>
  <si>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</si>
  <si>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</si>
  <si>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</si>
  <si>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</si>
  <si>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</si>
  <si>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</si>
  <si>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</si>
  <si>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</si>
  <si>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</si>
  <si>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</si>
  <si>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</si>
  <si>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</si>
  <si>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</si>
  <si>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</si>
  <si>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</si>
  <si>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</si>
  <si>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</si>
  <si>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</si>
  <si>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</si>
  <si>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</si>
  <si>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</si>
  <si>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</si>
  <si>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</si>
  <si>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</si>
  <si>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</si>
  <si>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</si>
  <si>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</si>
  <si>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</si>
  <si>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</si>
  <si>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</si>
  <si>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</si>
  <si>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</si>
  <si>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</si>
  <si>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</si>
  <si>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</si>
  <si>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</si>
  <si>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</si>
  <si>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</si>
  <si>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</si>
  <si>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</si>
  <si>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</si>
  <si>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</si>
  <si>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</si>
  <si>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</si>
  <si>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</si>
  <si>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</si>
  <si>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</si>
  <si>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</si>
  <si>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</si>
  <si>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</si>
  <si>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</si>
  <si>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</si>
  <si>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</si>
  <si>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</si>
  <si>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</si>
  <si>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</si>
  <si>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</si>
  <si>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</si>
  <si>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</si>
  <si>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</si>
  <si>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</si>
  <si>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</si>
  <si>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</si>
  <si>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</si>
  <si>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</si>
  <si>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</si>
  <si>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</si>
  <si>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</si>
  <si>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</si>
  <si>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</si>
  <si>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</si>
  <si>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</si>
  <si>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</si>
  <si>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</si>
  <si>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</si>
  <si>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</si>
  <si>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</si>
  <si>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</si>
  <si>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</si>
  <si>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</si>
  <si>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</si>
  <si>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</si>
  <si>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</si>
  <si>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</si>
  <si>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</si>
  <si>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</si>
  <si>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</si>
  <si>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</si>
  <si>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</si>
  <si>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</si>
  <si>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</si>
  <si>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</si>
  <si>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</si>
  <si>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</si>
  <si>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</si>
  <si>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</si>
  <si>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</si>
  <si>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</si>
  <si>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</si>
  <si>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</si>
  <si>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</si>
  <si>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</si>
  <si>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</si>
  <si>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</si>
  <si>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</si>
  <si>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</si>
  <si>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</si>
  <si>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</si>
  <si>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</si>
  <si>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</si>
  <si>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</si>
  <si>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</si>
  <si>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</si>
  <si>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</si>
  <si>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</si>
  <si>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</si>
  <si>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</si>
  <si>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</si>
  <si>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</si>
  <si>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</si>
  <si>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</si>
  <si>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</si>
  <si>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</si>
  <si>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</si>
  <si>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</si>
  <si>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</si>
  <si>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</si>
  <si>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</si>
  <si>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</si>
  <si>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</si>
  <si>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</si>
  <si>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</si>
  <si>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</si>
  <si>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</si>
  <si>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</si>
  <si>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</si>
  <si>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</si>
  <si>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</si>
  <si>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</si>
  <si>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</si>
  <si>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</si>
  <si>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</si>
  <si>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</si>
  <si>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</si>
  <si>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</si>
  <si>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</si>
  <si>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</si>
  <si>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</si>
  <si>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</si>
  <si>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</si>
  <si>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</si>
  <si>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</si>
  <si>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</si>
  <si>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</si>
  <si>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</si>
  <si>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</si>
  <si>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</si>
  <si>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</si>
  <si>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</si>
  <si>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</si>
  <si>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</si>
  <si>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</si>
  <si>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</si>
  <si>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</si>
  <si>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</si>
  <si>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</si>
  <si>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</si>
  <si>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</si>
  <si>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</si>
  <si>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</si>
  <si>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</si>
  <si>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</si>
  <si>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</si>
  <si>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</si>
  <si>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</si>
  <si>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</si>
  <si>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</si>
  <si>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</si>
  <si>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</si>
  <si>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</si>
  <si>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</si>
  <si>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</si>
  <si>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</si>
  <si>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</si>
  <si>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</si>
  <si>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</si>
  <si>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</si>
  <si>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</si>
  <si>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</si>
  <si>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</si>
  <si>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</si>
  <si>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</si>
  <si>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</si>
  <si>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</si>
  <si>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</si>
  <si>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</si>
  <si>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</si>
  <si>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</si>
  <si>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</si>
  <si>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</si>
  <si>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</si>
  <si>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</si>
  <si>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</si>
  <si>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</si>
  <si>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</si>
  <si>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</si>
  <si>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</si>
  <si>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</si>
  <si>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</si>
  <si>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</si>
  <si>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</si>
  <si>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</si>
  <si>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</si>
  <si>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</si>
  <si>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</si>
  <si>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</si>
  <si>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</si>
  <si>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</si>
  <si>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</si>
  <si>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</si>
  <si>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</si>
  <si>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</si>
  <si>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</si>
  <si>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</si>
  <si>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</si>
  <si>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</si>
  <si>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</si>
  <si>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</si>
  <si>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</si>
  <si>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</si>
  <si>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</si>
  <si>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</si>
  <si>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</si>
  <si>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</si>
  <si>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</si>
  <si>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</si>
  <si>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</si>
  <si>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</si>
  <si>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</si>
  <si>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</si>
  <si>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</si>
  <si>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</si>
  <si>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</si>
  <si>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</si>
  <si>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</si>
  <si>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</si>
  <si>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</si>
  <si>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</si>
  <si>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</si>
  <si>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</si>
  <si>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</si>
  <si>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</si>
  <si>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</si>
  <si>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</si>
  <si>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</si>
  <si>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</si>
  <si>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</si>
  <si>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</si>
  <si>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</si>
  <si>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</si>
  <si>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</si>
  <si>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</si>
  <si>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</si>
  <si>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</si>
  <si>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</si>
  <si>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</si>
  <si>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</si>
  <si>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</si>
  <si>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</si>
  <si>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</si>
  <si>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</si>
  <si>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</si>
  <si>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</si>
  <si>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</si>
  <si>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</si>
  <si>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</si>
  <si>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</si>
  <si>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</si>
  <si>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</si>
  <si>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</si>
  <si>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</si>
  <si>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</si>
  <si>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</si>
  <si>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</si>
  <si>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</si>
  <si>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</si>
  <si>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</si>
  <si>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</si>
  <si>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</si>
  <si>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</si>
  <si>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</si>
  <si>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</si>
  <si>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</si>
  <si>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</si>
  <si>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</si>
  <si>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</si>
  <si>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</si>
  <si>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</si>
  <si>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</si>
  <si>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</si>
  <si>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</si>
  <si>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</si>
  <si>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</si>
  <si>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</si>
  <si>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</si>
  <si>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</si>
  <si>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</si>
  <si>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</si>
  <si>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</si>
  <si>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</si>
  <si>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</si>
  <si>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</si>
  <si>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</si>
  <si>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</si>
  <si>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</si>
  <si>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</si>
  <si>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</si>
  <si>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</si>
  <si>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</si>
  <si>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</si>
  <si>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</si>
  <si>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</si>
  <si>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</si>
  <si>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</si>
  <si>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</si>
  <si>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</si>
  <si>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</si>
  <si>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</si>
  <si>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</si>
  <si>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</si>
  <si>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</si>
  <si>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</si>
  <si>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</si>
  <si>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</si>
  <si>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</si>
  <si>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</si>
  <si>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</si>
  <si>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</si>
  <si>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</si>
  <si>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</si>
  <si>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</si>
  <si>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</si>
  <si>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</si>
  <si>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</si>
  <si>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</si>
  <si>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</si>
  <si>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</si>
  <si>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</si>
  <si>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</si>
  <si>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</si>
  <si>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</si>
  <si>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</si>
  <si>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</si>
  <si>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</si>
  <si>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</si>
  <si>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</si>
  <si>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</si>
  <si>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</si>
  <si>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</si>
  <si>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</si>
  <si>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</si>
  <si>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</si>
  <si>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</si>
  <si>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</si>
  <si>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</si>
  <si>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</si>
  <si>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</si>
  <si>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</si>
  <si>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</si>
  <si>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</si>
  <si>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</si>
  <si>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</si>
  <si>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</si>
  <si>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</si>
  <si>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</si>
  <si>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</si>
  <si>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</si>
  <si>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</si>
  <si>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</si>
  <si>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</si>
  <si>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</si>
  <si>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</si>
  <si>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</si>
  <si>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</si>
  <si>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</si>
  <si>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</si>
  <si>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</si>
  <si>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</si>
  <si>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</si>
  <si>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</si>
  <si>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</si>
  <si>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</si>
  <si>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</si>
  <si>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</si>
  <si>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</si>
  <si>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</si>
  <si>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</si>
  <si>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</si>
  <si>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</si>
  <si>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</si>
  <si>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</si>
  <si>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</si>
  <si>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</si>
  <si>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</si>
  <si>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</si>
  <si>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</si>
  <si>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</si>
  <si>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</si>
  <si>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</si>
  <si>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</si>
  <si>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</si>
  <si>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</si>
  <si>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</si>
  <si>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</si>
  <si>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</si>
  <si>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</si>
  <si>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</si>
  <si>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</si>
  <si>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</si>
  <si>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</si>
  <si>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</si>
  <si>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</si>
  <si>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</si>
  <si>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</si>
  <si>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</si>
  <si>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</si>
  <si>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</si>
  <si>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</si>
  <si>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</si>
  <si>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</si>
  <si>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</si>
  <si>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</si>
  <si>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</si>
  <si>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</si>
  <si>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</si>
  <si>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</si>
  <si>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</si>
  <si>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</si>
  <si>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</si>
  <si>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</si>
  <si>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</si>
  <si>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</si>
  <si>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</si>
  <si>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</si>
  <si>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</si>
  <si>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</si>
  <si>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</si>
  <si>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</si>
  <si>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</si>
  <si>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</si>
  <si>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</si>
  <si>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</si>
  <si>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</si>
  <si>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</si>
  <si>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</si>
  <si>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</si>
  <si>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</si>
  <si>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</si>
  <si>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</si>
  <si>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</si>
  <si>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</si>
  <si>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</si>
  <si>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</si>
  <si>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</si>
  <si>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</si>
  <si>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</si>
  <si>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</si>
  <si>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</si>
  <si>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</si>
  <si>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</si>
  <si>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</si>
  <si>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</si>
  <si>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</si>
  <si>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</si>
  <si>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</si>
  <si>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</si>
  <si>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</si>
  <si>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</si>
  <si>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</si>
  <si>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</si>
  <si>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</si>
  <si>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</si>
  <si>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</si>
  <si>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</si>
  <si>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</si>
  <si>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</si>
  <si>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</si>
  <si>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</si>
  <si>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</si>
  <si>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</si>
  <si>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</si>
  <si>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</si>
  <si>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</si>
  <si>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</si>
  <si>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</si>
  <si>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</si>
  <si>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</si>
  <si>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</si>
  <si>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</si>
  <si>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</si>
  <si>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</si>
  <si>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</si>
  <si>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</si>
  <si>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</si>
  <si>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</si>
  <si>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</si>
  <si>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</si>
  <si>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</si>
  <si>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</si>
  <si>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</si>
  <si>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</si>
  <si>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</si>
  <si>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</si>
  <si>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</si>
  <si>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</si>
  <si>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</si>
  <si>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</si>
  <si>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</si>
  <si>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</si>
  <si>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</si>
  <si>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</si>
  <si>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</si>
  <si>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</si>
  <si>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</si>
  <si>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</si>
  <si>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</si>
  <si>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</si>
  <si>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</si>
  <si>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</si>
  <si>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</si>
  <si>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</si>
  <si>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</si>
  <si>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</si>
  <si>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</si>
  <si>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</si>
  <si>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</si>
  <si>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</si>
  <si>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</si>
  <si>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</si>
  <si>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</si>
  <si>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</si>
  <si>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</si>
  <si>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</si>
  <si>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</si>
  <si>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</si>
  <si>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</si>
  <si>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</si>
  <si>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</si>
  <si>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</si>
  <si>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</si>
  <si>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</si>
  <si>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</si>
  <si>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</si>
  <si>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</si>
  <si>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</si>
  <si>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</si>
  <si>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</si>
  <si>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</si>
  <si>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</si>
  <si>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</si>
  <si>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</si>
  <si>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</si>
  <si>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</si>
  <si>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</si>
  <si>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</si>
  <si>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</si>
  <si>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</si>
  <si>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</si>
  <si>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</si>
  <si>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</si>
  <si>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</si>
  <si>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</si>
  <si>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</si>
  <si>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</si>
  <si>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</si>
  <si>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</si>
  <si>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</si>
  <si>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</si>
  <si>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</si>
  <si>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</si>
  <si>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</si>
  <si>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</si>
  <si>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</si>
  <si>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</si>
  <si>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</si>
  <si>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</si>
  <si>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</si>
  <si>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</si>
  <si>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</si>
  <si>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</si>
  <si>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</si>
  <si>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</si>
  <si>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</si>
  <si>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</si>
  <si>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</si>
  <si>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</si>
  <si>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</si>
  <si>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</si>
  <si>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</si>
  <si>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</si>
  <si>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</si>
  <si>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</si>
  <si>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</si>
  <si>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</si>
  <si>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</si>
  <si>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</si>
  <si>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</si>
  <si>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</si>
  <si>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</si>
  <si>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</si>
  <si>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</si>
  <si>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</si>
  <si>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</si>
  <si>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</si>
  <si>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</si>
  <si>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</si>
  <si>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</si>
  <si>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</si>
  <si>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</si>
  <si>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</si>
  <si>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</si>
  <si>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</si>
  <si>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</si>
  <si>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</si>
  <si>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</si>
  <si>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</si>
  <si>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</si>
  <si>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</si>
  <si>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</si>
  <si>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</si>
  <si>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</si>
  <si>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</si>
  <si>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</si>
  <si>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</si>
  <si>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</si>
  <si>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</si>
  <si>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</si>
  <si>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</si>
  <si>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</si>
  <si>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</si>
  <si>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</si>
  <si>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</si>
  <si>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</si>
  <si>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</si>
  <si>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</si>
  <si>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</si>
  <si>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</si>
  <si>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</si>
  <si>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</si>
  <si>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</si>
  <si>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</si>
  <si>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</si>
  <si>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</si>
  <si>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</si>
  <si>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</si>
  <si>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</si>
  <si>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</si>
  <si>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</si>
  <si>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</si>
  <si>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</si>
  <si>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</si>
  <si>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</si>
  <si>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</si>
  <si>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</si>
  <si>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</si>
  <si>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</si>
  <si>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</si>
  <si>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</si>
  <si>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</si>
  <si>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</si>
  <si>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</si>
  <si>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</si>
  <si>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</si>
  <si>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</si>
  <si>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</si>
  <si>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</si>
  <si>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</si>
  <si>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</si>
  <si>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</si>
  <si>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</si>
  <si>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</si>
  <si>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</si>
  <si>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</si>
  <si>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</si>
  <si>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</si>
  <si>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</si>
  <si>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</si>
  <si>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</si>
  <si>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</si>
  <si>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</si>
  <si>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</si>
  <si>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</si>
  <si>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</si>
  <si>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</si>
  <si>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</si>
  <si>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</si>
  <si>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</si>
  <si>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</si>
  <si>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</si>
  <si>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</si>
  <si>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</si>
  <si>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</si>
  <si>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</si>
  <si>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</si>
  <si>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</si>
  <si>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</si>
  <si>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</si>
  <si>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</si>
  <si>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</si>
  <si>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</si>
  <si>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</si>
  <si>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</si>
  <si>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</si>
  <si>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</si>
  <si>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</si>
  <si>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</si>
  <si>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</si>
  <si>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</si>
  <si>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</si>
  <si>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</si>
  <si>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</si>
  <si>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</si>
  <si>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</si>
  <si>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</si>
  <si>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</si>
  <si>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</si>
  <si>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</si>
  <si>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</si>
  <si>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</si>
  <si>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</si>
  <si>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</si>
  <si>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</si>
  <si>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</si>
  <si>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</si>
  <si>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</si>
  <si>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</si>
  <si>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</si>
  <si>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</si>
  <si>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</si>
  <si>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</si>
  <si>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</si>
  <si>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</si>
  <si>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</si>
  <si>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</si>
  <si>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</si>
  <si>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</si>
  <si>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</si>
  <si>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</si>
  <si>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</si>
  <si>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</si>
  <si>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</si>
  <si>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</si>
  <si>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</si>
  <si>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</si>
  <si>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</si>
  <si>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</si>
  <si>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</si>
  <si>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</si>
  <si>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</si>
  <si>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</si>
  <si>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</si>
  <si>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</si>
  <si>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</si>
  <si>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</si>
  <si>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</si>
  <si>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</si>
  <si>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</si>
  <si>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</si>
  <si>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</si>
  <si>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</si>
  <si>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</si>
  <si>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</si>
  <si>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</si>
  <si>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</si>
  <si>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</si>
  <si>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</si>
  <si>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</si>
  <si>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</si>
  <si>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</si>
  <si>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</si>
  <si>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</si>
  <si>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</si>
  <si>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</si>
  <si>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</si>
  <si>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</si>
  <si>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</si>
  <si>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</si>
  <si>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</si>
  <si>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</si>
  <si>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</si>
  <si>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</si>
  <si>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</si>
  <si>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</si>
  <si>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</si>
  <si>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</si>
  <si>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</si>
  <si>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</si>
  <si>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</si>
  <si>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</si>
  <si>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</si>
  <si>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</si>
  <si>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</si>
  <si>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</si>
  <si>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</si>
  <si>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</si>
  <si>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</si>
  <si>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</si>
  <si>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</si>
  <si>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</si>
  <si>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</si>
  <si>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</si>
  <si>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</si>
  <si>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</si>
  <si>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</si>
  <si>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</si>
  <si>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</si>
  <si>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</si>
  <si>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</si>
  <si>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</si>
  <si>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</si>
  <si>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</si>
  <si>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</si>
  <si>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</si>
  <si>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</si>
  <si>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</si>
  <si>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</si>
  <si>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</si>
  <si>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</si>
  <si>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</si>
  <si>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</si>
  <si>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</si>
  <si>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</si>
  <si>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</si>
  <si>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</si>
  <si>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</si>
  <si>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</si>
  <si>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</si>
  <si>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</si>
  <si>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</si>
  <si>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</si>
  <si>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</si>
  <si>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</si>
  <si>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</si>
  <si>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</si>
  <si>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</si>
  <si>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</si>
  <si>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</si>
  <si>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</si>
  <si>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</si>
  <si>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</si>
  <si>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</si>
  <si>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</si>
  <si>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</si>
  <si>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</si>
  <si>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</si>
  <si>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</si>
  <si>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</si>
  <si>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</si>
  <si>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</si>
  <si>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</si>
  <si>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</si>
  <si>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</si>
  <si>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</si>
  <si>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</si>
  <si>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</si>
  <si>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</si>
  <si>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</si>
  <si>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</si>
  <si>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</si>
  <si>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</si>
  <si>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</si>
  <si>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</si>
  <si>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</si>
  <si>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</si>
  <si>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</si>
  <si>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</si>
  <si>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</si>
  <si>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</si>
  <si>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</si>
  <si>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</si>
  <si>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</si>
  <si>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</si>
  <si>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</si>
  <si>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</si>
  <si>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</si>
  <si>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</si>
  <si>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</si>
  <si>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</si>
  <si>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</si>
  <si>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</si>
  <si>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</si>
  <si>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</si>
  <si>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</si>
  <si>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</si>
  <si>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</si>
  <si>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</si>
  <si>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</si>
  <si>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</si>
  <si>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</si>
  <si>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</si>
  <si>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</si>
  <si>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</si>
  <si>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</si>
  <si>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</si>
  <si>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</si>
  <si>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</si>
  <si>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</si>
  <si>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</si>
  <si>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</si>
  <si>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</si>
  <si>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</si>
  <si>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</si>
  <si>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</si>
  <si>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</si>
  <si>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</si>
  <si>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</si>
  <si>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</si>
  <si>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</si>
  <si>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</si>
  <si>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</si>
  <si>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</si>
  <si>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</si>
  <si>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</si>
  <si>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</si>
  <si>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</si>
  <si>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</si>
  <si>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</si>
  <si>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</si>
  <si>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</si>
  <si>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</si>
  <si>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</si>
  <si>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</si>
  <si>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</si>
  <si>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</si>
  <si>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</si>
  <si>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</si>
  <si>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</si>
  <si>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</si>
  <si>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</si>
  <si>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</si>
  <si>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</si>
  <si>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</si>
  <si>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</si>
  <si>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</si>
  <si>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</si>
  <si>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</si>
  <si>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</si>
  <si>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</si>
  <si>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</si>
  <si>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</si>
  <si>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</si>
  <si>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</si>
  <si>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</si>
  <si>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</si>
  <si>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</si>
  <si>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</si>
  <si>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</si>
  <si>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</si>
  <si>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</si>
  <si>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</si>
  <si>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</si>
  <si>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</si>
  <si>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</si>
  <si>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</si>
  <si>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</si>
  <si>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</si>
  <si>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</si>
  <si>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</si>
  <si>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</si>
  <si>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</si>
  <si>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</si>
  <si>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</si>
  <si>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</si>
  <si>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</si>
  <si>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</si>
  <si>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</si>
  <si>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</si>
  <si>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</si>
  <si>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</si>
  <si>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</si>
  <si>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</si>
  <si>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</si>
  <si>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</si>
  <si>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</si>
  <si>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</si>
  <si>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</si>
  <si>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</si>
  <si>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</si>
  <si>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</si>
  <si>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</si>
  <si>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</si>
  <si>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</si>
  <si>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</si>
  <si>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</si>
  <si>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</si>
  <si>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</si>
  <si>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</si>
  <si>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</si>
  <si>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</si>
  <si>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</si>
  <si>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</si>
  <si>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</si>
  <si>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</si>
  <si>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</si>
  <si>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</si>
  <si>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</si>
  <si>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</si>
  <si>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</si>
  <si>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</si>
  <si>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</si>
  <si>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</si>
  <si>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</si>
  <si>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</si>
  <si>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</si>
  <si>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</si>
  <si>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</si>
  <si>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</si>
  <si>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</si>
  <si>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</si>
  <si>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</si>
  <si>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</si>
  <si>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</si>
  <si>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</si>
  <si>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</si>
  <si>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</si>
  <si>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</si>
  <si>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</si>
  <si>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</si>
  <si>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</si>
  <si>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</si>
  <si>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</si>
  <si>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</si>
  <si>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</si>
  <si>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</si>
  <si>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</si>
  <si>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</si>
  <si>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</si>
  <si>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</si>
  <si>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</si>
  <si>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</si>
  <si>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</si>
  <si>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</si>
  <si>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</si>
  <si>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</si>
  <si>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</si>
  <si>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</si>
  <si>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</si>
  <si>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</si>
  <si>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</si>
  <si>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</si>
  <si>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</si>
  <si>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</si>
  <si>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</si>
  <si>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</si>
  <si>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</si>
  <si>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</si>
  <si>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</si>
  <si>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</si>
  <si>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</si>
  <si>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</si>
  <si>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</si>
  <si>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</si>
  <si>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</si>
  <si>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</si>
  <si>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</si>
  <si>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</si>
  <si>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</si>
  <si>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</si>
  <si>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</si>
  <si>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</si>
  <si>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</si>
  <si>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</si>
  <si>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</si>
  <si>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</si>
  <si>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</si>
  <si>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</si>
  <si>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</si>
  <si>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</si>
  <si>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</si>
  <si>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</si>
  <si>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</si>
  <si>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</si>
  <si>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</si>
  <si>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</si>
  <si>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</si>
  <si>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</si>
  <si>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</si>
  <si>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</si>
  <si>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</si>
  <si>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</si>
  <si>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</si>
  <si>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</si>
  <si>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</si>
  <si>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</si>
  <si>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</si>
  <si>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</si>
  <si>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</si>
  <si>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</si>
  <si>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</si>
  <si>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</si>
  <si>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</si>
  <si>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</si>
  <si>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</si>
  <si>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</si>
  <si>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</si>
  <si>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</si>
  <si>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</si>
  <si>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</si>
  <si>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</si>
  <si>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</si>
  <si>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</si>
  <si>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</si>
  <si>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</si>
  <si>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</si>
  <si>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</si>
  <si>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</si>
  <si>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</si>
  <si>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</si>
  <si>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</si>
  <si>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</si>
  <si>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</si>
  <si>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</si>
  <si>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</si>
  <si>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</si>
  <si>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</si>
  <si>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</si>
  <si>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</si>
  <si>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</si>
  <si>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</si>
  <si>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</si>
  <si>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</si>
  <si>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</si>
  <si>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</si>
  <si>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</si>
  <si>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</si>
  <si>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</si>
  <si>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</si>
  <si>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</si>
  <si>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</si>
  <si>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</si>
  <si>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</si>
  <si>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</si>
  <si>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</si>
  <si>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</si>
  <si>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</si>
  <si>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</si>
  <si>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</si>
  <si>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</si>
  <si>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</si>
  <si>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</si>
  <si>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</si>
  <si>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</si>
  <si>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</si>
  <si>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</si>
  <si>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</si>
  <si>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</si>
  <si>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</si>
  <si>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</si>
  <si>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</si>
  <si>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</si>
  <si>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</si>
  <si>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</si>
  <si>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</si>
  <si>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</si>
  <si>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</si>
  <si>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</si>
  <si>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</si>
  <si>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</si>
  <si>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</si>
  <si>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</si>
  <si>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</si>
  <si>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</si>
  <si>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</si>
  <si>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</si>
  <si>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</si>
  <si>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</si>
  <si>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</si>
  <si>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</si>
  <si>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</si>
  <si>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</si>
  <si>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</si>
  <si>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</si>
  <si>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</si>
  <si>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</si>
  <si>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</si>
  <si>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</si>
  <si>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</si>
  <si>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</si>
  <si>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</si>
  <si>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</si>
  <si>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</si>
  <si>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</si>
  <si>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</si>
  <si>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</si>
  <si>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</si>
  <si>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</si>
  <si>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</si>
  <si>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</si>
  <si>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</si>
  <si>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</si>
  <si>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</si>
  <si>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</si>
  <si>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</si>
  <si>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</si>
  <si>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</si>
  <si>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</si>
  <si>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</si>
  <si>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</si>
  <si>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</si>
  <si>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</si>
  <si>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</si>
  <si>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</si>
  <si>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</si>
  <si>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</si>
  <si>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</si>
  <si>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</si>
  <si>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</si>
  <si>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</si>
  <si>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</si>
  <si>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</si>
  <si>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</si>
  <si>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</si>
  <si>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</si>
  <si>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</si>
  <si>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</si>
  <si>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</si>
  <si>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</si>
  <si>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</si>
  <si>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</si>
  <si>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</si>
  <si>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</si>
  <si>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</si>
  <si>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</si>
  <si>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</si>
  <si>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</si>
  <si>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</si>
  <si>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</si>
  <si>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</si>
  <si>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</si>
  <si>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</si>
  <si>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</si>
  <si>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</si>
  <si>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</si>
  <si>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</si>
  <si>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</si>
  <si>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</si>
  <si>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</si>
  <si>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</si>
  <si>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</si>
  <si>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</si>
  <si>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</si>
  <si>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</si>
  <si>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</si>
  <si>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</si>
  <si>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</si>
  <si>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</si>
  <si>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</si>
  <si>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</si>
  <si>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</si>
  <si>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</si>
  <si>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</si>
  <si>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</si>
  <si>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</si>
  <si>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</si>
  <si>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</si>
  <si>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</si>
  <si>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</si>
  <si>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</si>
  <si>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</si>
  <si>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</si>
  <si>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</si>
  <si>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</si>
  <si>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</si>
  <si>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</si>
  <si>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</si>
  <si>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</si>
  <si>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</si>
  <si>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</si>
  <si>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</si>
  <si>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</si>
  <si>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</si>
  <si>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</si>
  <si>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</si>
  <si>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</si>
  <si>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</si>
  <si>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</si>
  <si>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</si>
  <si>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</si>
  <si>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</si>
  <si>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</si>
  <si>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</si>
  <si>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</si>
  <si>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</si>
  <si>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</si>
  <si>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</si>
  <si>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</si>
  <si>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</si>
  <si>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</si>
  <si>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</si>
  <si>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</si>
  <si>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</si>
  <si>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</si>
  <si>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</si>
  <si>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</si>
  <si>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</si>
  <si>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</si>
  <si>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</si>
  <si>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</si>
  <si>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</si>
  <si>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</si>
  <si>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</si>
  <si>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</si>
  <si>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</si>
  <si>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</si>
  <si>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</si>
  <si>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</si>
  <si>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</si>
  <si>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</si>
  <si>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</si>
  <si>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</si>
  <si>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</si>
  <si>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</si>
  <si>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</si>
  <si>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</si>
  <si>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</si>
  <si>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</si>
  <si>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</si>
  <si>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</si>
  <si>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</si>
  <si>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</si>
  <si>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</si>
  <si>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</si>
  <si>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</si>
  <si>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</si>
  <si>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</si>
  <si>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</si>
  <si>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</si>
  <si>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</si>
  <si>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</si>
  <si>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</si>
  <si>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</si>
  <si>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</si>
  <si>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</si>
  <si>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</si>
  <si>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</si>
  <si>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</si>
  <si>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</si>
  <si>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</si>
  <si>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</si>
  <si>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</si>
  <si>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</si>
  <si>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</si>
  <si>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</si>
  <si>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</si>
  <si>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</si>
  <si>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</si>
  <si>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</si>
  <si>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</si>
  <si>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</si>
  <si>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</si>
  <si>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</si>
  <si>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</si>
  <si>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</si>
  <si>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</si>
  <si>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</si>
  <si>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</si>
  <si>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</si>
  <si>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</si>
  <si>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</si>
  <si>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</si>
  <si>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</si>
  <si>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</si>
  <si>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</si>
  <si>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</si>
  <si>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</si>
  <si>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</si>
  <si>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</si>
  <si>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</si>
  <si>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</si>
  <si>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</si>
  <si>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</si>
  <si>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</si>
  <si>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</si>
  <si>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</si>
  <si>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</si>
  <si>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</si>
  <si>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</si>
  <si>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</si>
  <si>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</si>
  <si>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</si>
  <si>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</si>
  <si>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</si>
  <si>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</si>
  <si>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</si>
  <si>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</si>
  <si>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</si>
  <si>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</si>
  <si>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</si>
  <si>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</si>
  <si>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</si>
  <si>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</si>
  <si>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</si>
  <si>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</si>
  <si>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</si>
  <si>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</si>
  <si>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</si>
  <si>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</si>
  <si>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</si>
  <si>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</si>
  <si>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</si>
  <si>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</si>
  <si>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</si>
  <si>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</si>
  <si>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</si>
  <si>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</si>
  <si>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</si>
  <si>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</si>
  <si>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</si>
  <si>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</si>
  <si>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</si>
  <si>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</si>
  <si>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</si>
  <si>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</si>
  <si>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</si>
  <si>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</si>
  <si>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</si>
  <si>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</si>
  <si>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</si>
  <si>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</si>
  <si>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</si>
  <si>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</si>
  <si>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</si>
  <si>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</si>
  <si>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</si>
  <si>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</si>
  <si>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</si>
  <si>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</si>
  <si>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</si>
  <si>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</si>
  <si>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</si>
  <si>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</si>
  <si>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</si>
  <si>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</si>
  <si>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</si>
  <si>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</si>
  <si>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</si>
  <si>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</si>
  <si>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</si>
  <si>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</si>
  <si>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</si>
  <si>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</si>
  <si>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</si>
  <si>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</si>
  <si>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</si>
  <si>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</si>
  <si>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</si>
  <si>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</si>
  <si>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</si>
  <si>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</si>
  <si>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</si>
  <si>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</si>
  <si>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</si>
  <si>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</si>
  <si>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</si>
  <si>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</si>
  <si>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</si>
  <si>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</si>
  <si>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</si>
  <si>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</si>
  <si>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</si>
  <si>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</si>
  <si>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</si>
  <si>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</si>
  <si>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</si>
  <si>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</si>
  <si>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</si>
  <si>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</si>
  <si>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</si>
  <si>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</si>
  <si>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</si>
  <si>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</si>
  <si>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</si>
  <si>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</si>
  <si>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</si>
  <si>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</si>
  <si>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</si>
  <si>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</si>
  <si>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</si>
  <si>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</si>
  <si>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</si>
  <si>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</si>
  <si>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</si>
  <si>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</si>
  <si>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</si>
  <si>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</si>
  <si>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</si>
  <si>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</si>
  <si>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</si>
  <si>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</si>
  <si>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</si>
  <si>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</si>
  <si>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</si>
  <si>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</si>
  <si>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</si>
  <si>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</si>
  <si>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</si>
  <si>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</si>
  <si>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</si>
  <si>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</si>
  <si>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</si>
  <si>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</si>
  <si>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</si>
  <si>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</si>
  <si>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</si>
  <si>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</si>
  <si>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</si>
  <si>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</si>
  <si>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</si>
  <si>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</si>
  <si>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</si>
  <si>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</si>
  <si>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</si>
  <si>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</si>
  <si>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</si>
  <si>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</si>
  <si>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</si>
  <si>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</si>
  <si>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</si>
  <si>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</si>
  <si>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</si>
  <si>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</si>
  <si>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</si>
  <si>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</si>
  <si>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</si>
  <si>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</si>
  <si>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</si>
  <si>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</si>
  <si>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</si>
  <si>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</si>
  <si>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</si>
  <si>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</si>
  <si>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</si>
  <si>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</si>
  <si>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</si>
  <si>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</si>
  <si>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</si>
  <si>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</si>
  <si>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</si>
  <si>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</si>
  <si>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</si>
  <si>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</si>
  <si>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</si>
  <si>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</si>
  <si>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</si>
  <si>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</si>
  <si>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</si>
  <si>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</si>
  <si>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</si>
  <si>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</si>
  <si>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</si>
  <si>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</si>
  <si>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</si>
  <si>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</si>
  <si>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</si>
  <si>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</si>
  <si>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</si>
  <si>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</si>
  <si>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</si>
  <si>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</si>
  <si>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</si>
  <si>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</si>
  <si>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</si>
  <si>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</si>
  <si>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</si>
  <si>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</si>
  <si>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</si>
  <si>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</si>
  <si>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</si>
  <si>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</si>
  <si>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</si>
  <si>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</si>
  <si>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</si>
  <si>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</si>
  <si>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</si>
  <si>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</si>
  <si>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</si>
  <si>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</si>
  <si>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</si>
  <si>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</si>
  <si>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</si>
  <si>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</si>
  <si>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</si>
  <si>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</si>
  <si>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</si>
  <si>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</si>
  <si>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</si>
  <si>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</si>
  <si>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</si>
  <si>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</si>
  <si>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</si>
  <si>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</si>
  <si>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</si>
  <si>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</si>
  <si>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</si>
  <si>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</si>
  <si>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</si>
  <si>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</si>
  <si>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</si>
  <si>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</si>
  <si>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</si>
  <si>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</si>
  <si>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</si>
  <si>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</si>
  <si>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</si>
  <si>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</si>
  <si>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</si>
  <si>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</si>
  <si>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</si>
  <si>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</si>
  <si>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</si>
  <si>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</si>
  <si>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</si>
  <si>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</si>
  <si>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</si>
  <si>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</si>
  <si>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</si>
  <si>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</si>
  <si>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</si>
  <si>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</si>
  <si>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</si>
  <si>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</si>
  <si>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</si>
  <si>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</si>
  <si>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</si>
  <si>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</si>
  <si>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</si>
  <si>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</si>
  <si>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</si>
  <si>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</si>
  <si>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</si>
  <si>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</si>
  <si>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</si>
  <si>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</si>
  <si>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</si>
  <si>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</si>
  <si>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</si>
  <si>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</si>
  <si>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</si>
  <si>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</si>
  <si>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</si>
  <si>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</si>
  <si>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</si>
  <si>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</si>
  <si>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</si>
  <si>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</si>
  <si>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</si>
  <si>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</si>
  <si>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</si>
  <si>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</si>
  <si>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</si>
  <si>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</si>
  <si>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</si>
  <si>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</si>
  <si>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</si>
  <si>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</si>
  <si>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</si>
  <si>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</si>
  <si>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</si>
  <si>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</si>
  <si>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</si>
  <si>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</si>
  <si>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</si>
  <si>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</si>
  <si>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</si>
  <si>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</si>
  <si>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</si>
  <si>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</si>
  <si>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</si>
  <si>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</si>
  <si>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</si>
  <si>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</si>
  <si>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</si>
  <si>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</si>
  <si>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</si>
  <si>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</si>
  <si>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</si>
  <si>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</si>
  <si>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</si>
  <si>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</si>
  <si>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</si>
  <si>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</si>
  <si>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</si>
  <si>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</si>
  <si>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</si>
  <si>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</si>
  <si>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</si>
  <si>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</si>
  <si>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</si>
  <si>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</si>
  <si>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</si>
  <si>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</si>
  <si>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</si>
  <si>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</si>
  <si>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</si>
  <si>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</si>
  <si>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</si>
  <si>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</si>
  <si>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</si>
  <si>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</si>
  <si>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</si>
  <si>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</si>
  <si>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</si>
  <si>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</si>
  <si>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</si>
  <si>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</si>
  <si>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</si>
  <si>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</si>
  <si>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</si>
  <si>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</si>
  <si>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</si>
  <si>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</si>
  <si>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</si>
  <si>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</si>
  <si>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</si>
  <si>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</si>
  <si>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</si>
  <si>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</si>
  <si>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</si>
  <si>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</si>
  <si>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</si>
  <si>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</si>
  <si>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</si>
  <si>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</si>
  <si>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</si>
  <si>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</si>
  <si>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</si>
  <si>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</si>
  <si>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</si>
  <si>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</si>
  <si>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</si>
  <si>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</si>
  <si>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</si>
  <si>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</si>
  <si>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</si>
  <si>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</si>
  <si>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</si>
  <si>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</si>
  <si>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</si>
  <si>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</si>
  <si>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</si>
  <si>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</si>
  <si>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</si>
  <si>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</si>
  <si>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</si>
  <si>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</si>
  <si>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</si>
  <si>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</si>
  <si>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</si>
  <si>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</si>
  <si>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</si>
  <si>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</si>
  <si>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</si>
  <si>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</si>
  <si>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</si>
  <si>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</si>
  <si>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</si>
  <si>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</si>
  <si>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</si>
  <si>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</si>
  <si>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</si>
  <si>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</si>
  <si>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</si>
  <si>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</si>
  <si>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</si>
  <si>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</si>
  <si>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</si>
  <si>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</si>
  <si>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</si>
  <si>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</si>
  <si>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</si>
  <si>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</si>
  <si>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</si>
  <si>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</si>
  <si>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</si>
  <si>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</si>
  <si>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</si>
  <si>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</si>
  <si>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</si>
  <si>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</si>
  <si>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</si>
  <si>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</si>
  <si>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</si>
  <si>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</si>
  <si>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</si>
  <si>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</si>
  <si>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</si>
  <si>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</si>
  <si>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</si>
  <si>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</si>
  <si>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</si>
  <si>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</si>
  <si>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</si>
  <si>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</si>
  <si>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</si>
  <si>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</si>
  <si>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</si>
  <si>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</si>
  <si>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</si>
  <si>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</si>
  <si>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</si>
  <si>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</si>
  <si>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</si>
  <si>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</si>
  <si>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</si>
  <si>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</si>
  <si>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</si>
  <si>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</si>
  <si>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</si>
  <si>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</si>
  <si>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</si>
  <si>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</si>
  <si>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</si>
  <si>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</si>
  <si>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</si>
  <si>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</si>
  <si>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</si>
  <si>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</si>
  <si>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</si>
  <si>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</si>
  <si>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</si>
  <si>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</si>
  <si>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</si>
  <si>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</si>
  <si>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</si>
  <si>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</si>
  <si>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</si>
  <si>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</si>
  <si>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</si>
  <si>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</si>
  <si>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</si>
  <si>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</si>
  <si>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</si>
  <si>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</si>
  <si>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</si>
  <si>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</si>
  <si>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</si>
  <si>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</si>
  <si>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</si>
  <si>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</si>
  <si>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</si>
  <si>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</si>
  <si>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</si>
  <si>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</si>
  <si>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</si>
  <si>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</si>
  <si>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</si>
  <si>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</si>
  <si>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</si>
  <si>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</si>
  <si>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</si>
  <si>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</si>
  <si>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</si>
  <si>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</si>
  <si>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</si>
  <si>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</si>
  <si>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</si>
  <si>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</si>
  <si>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</si>
  <si>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</si>
  <si>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</si>
  <si>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</si>
  <si>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</si>
  <si>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</si>
  <si>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</si>
  <si>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</si>
  <si>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</si>
  <si>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</si>
  <si>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</si>
  <si>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</si>
  <si>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</si>
  <si>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</si>
  <si>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</si>
  <si>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</si>
  <si>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</si>
  <si>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</si>
  <si>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</si>
  <si>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</si>
  <si>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</si>
  <si>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</si>
  <si>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</si>
  <si>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</si>
  <si>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</si>
  <si>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</si>
  <si>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</si>
  <si>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</si>
  <si>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</si>
  <si>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</si>
  <si>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</si>
  <si>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</si>
  <si>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</si>
  <si>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</si>
  <si>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</si>
  <si>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</si>
  <si>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</si>
  <si>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</si>
  <si>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</si>
  <si>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</si>
  <si>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</si>
  <si>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</si>
  <si>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</si>
  <si>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</si>
  <si>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</si>
  <si>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</si>
  <si>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</si>
  <si>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</si>
  <si>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</si>
  <si>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</si>
  <si>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</si>
  <si>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</si>
  <si>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</si>
  <si>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</si>
  <si>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</si>
  <si>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</si>
  <si>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</si>
  <si>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</si>
  <si>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</si>
  <si>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</si>
  <si>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</si>
  <si>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</si>
  <si>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</si>
  <si>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</si>
  <si>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</si>
  <si>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</si>
  <si>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</si>
  <si>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</si>
  <si>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</si>
  <si>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</si>
  <si>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</si>
  <si>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</si>
  <si>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</si>
  <si>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</si>
  <si>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</si>
  <si>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</si>
  <si>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</si>
  <si>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</si>
  <si>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</si>
  <si>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</si>
  <si>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</si>
  <si>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</si>
  <si>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</si>
  <si>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</si>
  <si>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</si>
  <si>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</si>
  <si>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</si>
  <si>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</si>
  <si>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</si>
  <si>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</si>
  <si>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</si>
  <si>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</si>
  <si>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</si>
  <si>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</si>
  <si>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</si>
  <si>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</si>
  <si>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</si>
  <si>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</si>
  <si>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</si>
  <si>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</si>
  <si>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</si>
  <si>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</si>
  <si>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</si>
  <si>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</si>
  <si>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</si>
  <si>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</si>
  <si>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</si>
  <si>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</si>
  <si>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</si>
  <si>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</si>
  <si>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</si>
  <si>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</si>
  <si>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</si>
  <si>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</si>
  <si>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</si>
  <si>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</si>
  <si>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</si>
  <si>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</si>
  <si>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</si>
  <si>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</si>
  <si>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</si>
  <si>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</si>
  <si>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</si>
  <si>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</si>
  <si>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</si>
  <si>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</si>
  <si>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</si>
  <si>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</si>
  <si>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</si>
  <si>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</si>
  <si>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</si>
  <si>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</si>
  <si>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</si>
  <si>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</si>
  <si>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</si>
  <si>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</si>
  <si>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</si>
  <si>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</si>
  <si>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</si>
  <si>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</si>
  <si>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</si>
  <si>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</si>
  <si>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</si>
  <si>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</si>
  <si>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</si>
  <si>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</si>
  <si>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</si>
  <si>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</si>
  <si>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</si>
  <si>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</si>
  <si>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</si>
  <si>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</si>
  <si>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</si>
  <si>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</si>
  <si>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</si>
  <si>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</si>
  <si>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</si>
  <si>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</si>
  <si>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</si>
  <si>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</si>
  <si>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</si>
  <si>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</si>
  <si>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</si>
  <si>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</si>
  <si>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</si>
  <si>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</si>
  <si>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</si>
  <si>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</si>
  <si>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</si>
  <si>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</si>
  <si>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</si>
  <si>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</si>
  <si>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</si>
  <si>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</si>
  <si>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</si>
  <si>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</si>
  <si>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</si>
  <si>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</si>
  <si>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</si>
  <si>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</si>
  <si>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</si>
  <si>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</si>
  <si>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</si>
  <si>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</si>
  <si>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</si>
  <si>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</si>
  <si>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</si>
  <si>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</si>
  <si>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</si>
  <si>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</si>
  <si>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</si>
  <si>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</si>
  <si>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</si>
  <si>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</si>
  <si>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</si>
  <si>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</si>
  <si>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</si>
  <si>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</si>
  <si>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</si>
  <si>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</si>
  <si>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</si>
  <si>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</si>
  <si>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</si>
  <si>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</si>
  <si>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</si>
  <si>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</si>
  <si>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</si>
  <si>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</si>
  <si>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</si>
  <si>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</si>
  <si>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</si>
  <si>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</si>
  <si>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</si>
  <si>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</si>
  <si>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</si>
  <si>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</si>
  <si>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</si>
  <si>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</si>
  <si>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</si>
  <si>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</si>
  <si>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</si>
  <si>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</si>
  <si>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</si>
  <si>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</si>
  <si>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</si>
  <si>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</si>
  <si>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</si>
  <si>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</si>
  <si>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</si>
  <si>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</si>
  <si>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</si>
  <si>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</si>
  <si>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</si>
  <si>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</si>
  <si>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</si>
  <si>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</si>
  <si>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</si>
  <si>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</si>
  <si>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</si>
  <si>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</si>
  <si>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</si>
  <si>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</si>
  <si>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</si>
  <si>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</si>
  <si>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</si>
  <si>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</si>
  <si>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</si>
  <si>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</si>
  <si>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</si>
  <si>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</si>
  <si>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</si>
  <si>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</si>
  <si>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</si>
  <si>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</si>
  <si>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</si>
  <si>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</si>
  <si>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</si>
  <si>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</si>
  <si>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</si>
  <si>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</si>
  <si>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</si>
  <si>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</si>
  <si>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</si>
  <si>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</si>
  <si>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</si>
  <si>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</si>
  <si>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</si>
  <si>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</si>
  <si>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</si>
  <si>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</si>
  <si>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</si>
  <si>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</si>
  <si>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</si>
  <si>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</si>
  <si>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</si>
  <si>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</si>
  <si>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</si>
  <si>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</si>
  <si>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</si>
  <si>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</si>
  <si>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</si>
  <si>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</si>
  <si>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</si>
  <si>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</si>
  <si>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</si>
  <si>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</si>
  <si>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</si>
  <si>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</si>
  <si>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</si>
  <si>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</si>
  <si>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</si>
  <si>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</si>
  <si>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</si>
  <si>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</si>
  <si>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</si>
  <si>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</si>
  <si>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</si>
  <si>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</si>
  <si>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</si>
  <si>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</si>
  <si>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</si>
  <si>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</si>
  <si>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</si>
  <si>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</si>
  <si>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</si>
  <si>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</si>
  <si>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</si>
  <si>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</si>
  <si>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</si>
  <si>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</si>
  <si>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</si>
  <si>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</si>
  <si>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</si>
  <si>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</si>
  <si>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</si>
  <si>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</si>
  <si>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</si>
  <si>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</si>
  <si>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</si>
  <si>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</si>
  <si>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</si>
  <si>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</si>
  <si>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</si>
  <si>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</si>
  <si>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</si>
  <si>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</si>
  <si>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</si>
  <si>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</si>
  <si>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</si>
  <si>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</si>
  <si>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</si>
  <si>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</si>
  <si>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</si>
  <si>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</si>
  <si>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</si>
  <si>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</si>
  <si>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</si>
  <si>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</si>
  <si>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</si>
  <si>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</si>
  <si>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</si>
  <si>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</si>
  <si>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</si>
  <si>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</si>
  <si>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</si>
  <si>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</si>
  <si>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</si>
  <si>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</si>
  <si>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</si>
  <si>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</si>
  <si>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</si>
  <si>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</si>
  <si>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</si>
  <si>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</si>
  <si>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</si>
  <si>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</si>
  <si>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</si>
  <si>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</si>
  <si>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</si>
  <si>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</si>
  <si>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</si>
  <si>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</si>
  <si>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</si>
  <si>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</si>
  <si>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</si>
  <si>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</si>
  <si>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</si>
  <si>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</si>
  <si>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</si>
  <si>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</si>
  <si>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</si>
  <si>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</si>
  <si>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</si>
  <si>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</si>
  <si>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</si>
  <si>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</si>
  <si>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</si>
  <si>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</si>
  <si>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</si>
  <si>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</si>
  <si>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</si>
  <si>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</si>
  <si>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</si>
  <si>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</si>
  <si>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</si>
  <si>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</si>
  <si>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</si>
  <si>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</si>
  <si>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</si>
  <si>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</si>
  <si>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</si>
  <si>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</si>
  <si>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</si>
  <si>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</si>
  <si>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</si>
  <si>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</si>
  <si>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</si>
  <si>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</si>
  <si>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</si>
  <si>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</si>
  <si>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</si>
  <si>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</si>
  <si>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</si>
  <si>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</si>
  <si>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</si>
  <si>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</si>
  <si>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</si>
  <si>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</si>
  <si>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</si>
  <si>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</si>
  <si>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</si>
  <si>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</si>
  <si>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</si>
  <si>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</si>
  <si>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</si>
  <si>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</si>
  <si>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</si>
  <si>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</si>
  <si>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</si>
  <si>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</si>
  <si>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</si>
  <si>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</si>
  <si>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</si>
  <si>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</si>
  <si>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</si>
  <si>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</si>
  <si>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</si>
  <si>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</si>
  <si>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</si>
  <si>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</si>
  <si>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</si>
  <si>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</si>
  <si>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</si>
  <si>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</si>
  <si>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</si>
  <si>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</si>
  <si>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</si>
  <si>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</si>
  <si>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</si>
  <si>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</si>
  <si>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</si>
  <si>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</si>
  <si>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</si>
  <si>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</si>
  <si>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</si>
  <si>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</si>
  <si>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</si>
  <si>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</si>
  <si>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</si>
  <si>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</si>
  <si>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</si>
  <si>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</si>
  <si>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</si>
  <si>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</si>
  <si>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</si>
  <si>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</si>
  <si>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</si>
  <si>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</si>
  <si>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</si>
  <si>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</si>
  <si>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</si>
  <si>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</si>
  <si>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</si>
  <si>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</si>
  <si>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</si>
  <si>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</si>
  <si>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</si>
  <si>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</si>
  <si>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</si>
  <si>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</si>
  <si>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</si>
  <si>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</si>
  <si>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</si>
  <si>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</si>
  <si>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</si>
  <si>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</si>
  <si>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</si>
  <si>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</si>
  <si>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</si>
  <si>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</si>
  <si>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</si>
  <si>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</si>
  <si>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</si>
  <si>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</si>
  <si>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</si>
  <si>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</si>
  <si>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</si>
  <si>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</si>
  <si>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</si>
  <si>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</si>
  <si>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</si>
  <si>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</si>
  <si>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</si>
  <si>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</si>
  <si>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</si>
  <si>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</si>
  <si>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</si>
  <si>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</si>
  <si>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</si>
  <si>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</si>
  <si>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</si>
  <si>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</si>
  <si>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</si>
  <si>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</si>
  <si>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</si>
  <si>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</si>
  <si>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</si>
  <si>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</si>
  <si>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</si>
  <si>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</si>
  <si>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</si>
  <si>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</si>
  <si>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</si>
  <si>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</si>
  <si>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</si>
  <si>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</si>
  <si>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</si>
  <si>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</si>
  <si>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</si>
  <si>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</si>
  <si>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</si>
  <si>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</si>
  <si>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</si>
  <si>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</si>
  <si>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</si>
  <si>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</si>
  <si>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</si>
  <si>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</si>
  <si>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</si>
  <si>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</si>
  <si>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</si>
  <si>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</si>
  <si>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</si>
  <si>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</si>
  <si>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</si>
  <si>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</si>
  <si>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</si>
  <si>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</si>
  <si>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</si>
  <si>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</si>
  <si>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</si>
  <si>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</si>
  <si>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</si>
  <si>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</si>
  <si>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</si>
  <si>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</si>
  <si>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</si>
  <si>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</si>
  <si>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</si>
  <si>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</si>
  <si>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</si>
  <si>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</si>
  <si>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</si>
  <si>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</si>
  <si>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</si>
  <si>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</si>
  <si>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</si>
  <si>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</si>
  <si>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</si>
  <si>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</si>
  <si>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</si>
  <si>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</si>
  <si>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</si>
  <si>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</si>
  <si>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</si>
  <si>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</si>
  <si>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</si>
  <si>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</si>
  <si>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</si>
  <si>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</si>
  <si>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</si>
  <si>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</si>
  <si>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</si>
  <si>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</si>
  <si>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</si>
  <si>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</si>
  <si>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</si>
  <si>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</si>
  <si>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</si>
  <si>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</si>
  <si>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</si>
  <si>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</si>
  <si>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</si>
  <si>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</si>
  <si>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</si>
  <si>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</si>
  <si>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</si>
  <si>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</si>
  <si>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</si>
  <si>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</si>
  <si>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</si>
  <si>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</si>
  <si>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</si>
  <si>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</si>
  <si>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</si>
  <si>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</si>
  <si>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</si>
  <si>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</si>
  <si>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</si>
  <si>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</si>
  <si>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</si>
  <si>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</si>
  <si>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</si>
  <si>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</si>
  <si>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</si>
  <si>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</si>
  <si>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</si>
  <si>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</si>
  <si>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</si>
  <si>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</si>
  <si>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</si>
  <si>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</si>
  <si>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</si>
  <si>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</si>
  <si>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</si>
  <si>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</si>
  <si>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</si>
  <si>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</si>
  <si>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</si>
  <si>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</si>
  <si>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</si>
  <si>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</si>
  <si>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</si>
  <si>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</si>
  <si>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</si>
  <si>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</si>
  <si>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</si>
  <si>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</si>
  <si>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</si>
  <si>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</si>
  <si>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</si>
  <si>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</si>
  <si>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</si>
  <si>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</si>
  <si>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</si>
  <si>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</si>
  <si>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</si>
  <si>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</si>
  <si>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</si>
  <si>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</si>
  <si>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</si>
  <si>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</si>
  <si>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</si>
  <si>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</si>
  <si>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</si>
  <si>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</si>
  <si>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</si>
  <si>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</si>
  <si>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</si>
  <si>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</si>
  <si>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</si>
  <si>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</si>
  <si>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</si>
  <si>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</si>
  <si>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</si>
  <si>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</si>
  <si>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</si>
  <si>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</si>
  <si>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</si>
  <si>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</si>
  <si>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</si>
  <si>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</si>
  <si>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</si>
  <si>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</si>
  <si>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</si>
  <si>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</si>
  <si>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</si>
  <si>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</si>
  <si>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</si>
  <si>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</si>
  <si>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</si>
  <si>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</si>
  <si>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</si>
  <si>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</si>
  <si>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</si>
  <si>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</si>
  <si>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</si>
  <si>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</si>
  <si>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</si>
  <si>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</si>
  <si>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</si>
  <si>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</si>
  <si>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</si>
  <si>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</si>
  <si>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</si>
  <si>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</si>
  <si>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</si>
  <si>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</si>
  <si>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</si>
  <si>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</si>
  <si>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</si>
  <si>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</si>
  <si>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</si>
  <si>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</si>
  <si>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</si>
  <si>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</si>
  <si>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</si>
  <si>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</si>
  <si>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</si>
  <si>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</si>
  <si>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</si>
  <si>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</si>
  <si>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</si>
  <si>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</si>
  <si>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</si>
  <si>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</si>
  <si>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</si>
  <si>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</si>
  <si>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</si>
  <si>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</si>
  <si>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</si>
  <si>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</si>
  <si>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</si>
  <si>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</si>
  <si>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</si>
  <si>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</si>
  <si>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</si>
  <si>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</si>
  <si>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</si>
  <si>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</si>
  <si>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</si>
  <si>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</si>
  <si>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</si>
  <si>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</si>
  <si>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</si>
  <si>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</si>
  <si>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</si>
  <si>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</si>
  <si>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</si>
  <si>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</si>
  <si>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</si>
  <si>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</si>
  <si>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</si>
  <si>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</si>
  <si>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</si>
  <si>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</si>
  <si>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</si>
  <si>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</si>
  <si>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</si>
  <si>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</si>
  <si>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</si>
  <si>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</si>
  <si>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</si>
  <si>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</si>
  <si>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</si>
  <si>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</si>
  <si>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</si>
  <si>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</si>
  <si>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</si>
  <si>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</si>
  <si>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</si>
  <si>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</si>
  <si>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</si>
  <si>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</si>
  <si>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</si>
  <si>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</si>
  <si>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</si>
  <si>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</si>
  <si>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</si>
  <si>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</si>
  <si>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</si>
  <si>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</si>
  <si>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</si>
  <si>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</si>
  <si>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</si>
  <si>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</si>
  <si>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</si>
  <si>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</si>
  <si>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</si>
  <si>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</si>
  <si>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</si>
  <si>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</si>
  <si>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</si>
  <si>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</si>
  <si>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</si>
  <si>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</si>
  <si>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</si>
  <si>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</si>
  <si>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</si>
  <si>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</si>
  <si>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</si>
  <si>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</si>
  <si>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</si>
  <si>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</si>
  <si>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</si>
  <si>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</si>
  <si>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</si>
  <si>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</si>
  <si>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</si>
  <si>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</si>
  <si>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</si>
  <si>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</si>
  <si>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</si>
  <si>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</si>
  <si>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</si>
  <si>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</si>
  <si>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</si>
  <si>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</si>
  <si>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</si>
  <si>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</si>
  <si>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</si>
  <si>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</si>
  <si>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</si>
  <si>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</si>
  <si>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</si>
  <si>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</si>
  <si>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</si>
  <si>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</si>
  <si>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</si>
  <si>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</si>
  <si>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</si>
  <si>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</si>
  <si>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</si>
  <si>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</si>
  <si>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</si>
  <si>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</si>
  <si>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</si>
  <si>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</si>
  <si>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</si>
  <si>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</si>
  <si>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</si>
  <si>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</si>
  <si>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</si>
  <si>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</si>
  <si>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</si>
  <si>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</si>
  <si>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</si>
  <si>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</si>
  <si>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</si>
  <si>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</si>
  <si>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</si>
  <si>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</si>
  <si>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</si>
  <si>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</si>
  <si>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</si>
  <si>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</si>
  <si>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</si>
  <si>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</si>
  <si>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</si>
  <si>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</si>
  <si>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</si>
  <si>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</si>
  <si>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</si>
  <si>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</si>
  <si>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</si>
  <si>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</si>
  <si>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</si>
  <si>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</si>
  <si>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</si>
  <si>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</si>
  <si>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</si>
  <si>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</si>
  <si>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</si>
  <si>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</si>
  <si>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</si>
  <si>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</si>
  <si>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</si>
  <si>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</si>
  <si>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</si>
  <si>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</si>
  <si>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</si>
  <si>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</si>
  <si>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</si>
  <si>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</si>
  <si>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</si>
  <si>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</si>
  <si>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</si>
  <si>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</si>
  <si>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</si>
  <si>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</si>
  <si>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</si>
  <si>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</si>
  <si>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</si>
  <si>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</si>
  <si>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</si>
  <si>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</si>
  <si>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</si>
  <si>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</si>
  <si>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</si>
  <si>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</si>
  <si>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</si>
  <si>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</si>
  <si>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</si>
  <si>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</si>
  <si>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</si>
  <si>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</si>
  <si>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</si>
  <si>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</si>
  <si>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</si>
  <si>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</si>
  <si>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</si>
  <si>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</si>
  <si>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</si>
  <si>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</si>
  <si>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</si>
  <si>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</si>
  <si>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</si>
  <si>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</si>
  <si>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</si>
  <si>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</si>
  <si>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</si>
  <si>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</si>
  <si>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</si>
  <si>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</si>
  <si>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</si>
  <si>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</si>
  <si>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</si>
  <si>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</si>
  <si>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</si>
  <si>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</si>
  <si>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</si>
  <si>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</si>
  <si>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</si>
  <si>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</si>
  <si>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</si>
  <si>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</si>
  <si>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</si>
  <si>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</si>
  <si>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</si>
  <si>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</si>
  <si>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</si>
  <si>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</si>
  <si>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</si>
  <si>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</si>
  <si>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</si>
  <si>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</si>
  <si>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</si>
  <si>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</si>
  <si>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</si>
  <si>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</si>
  <si>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</si>
  <si>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</si>
  <si>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</si>
  <si>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</si>
  <si>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</si>
  <si>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</si>
  <si>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</si>
  <si>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</si>
  <si>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</si>
  <si>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</si>
  <si>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</si>
  <si>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</si>
  <si>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</si>
  <si>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</si>
  <si>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</si>
  <si>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</si>
  <si>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</si>
  <si>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</si>
  <si>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</si>
  <si>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</si>
  <si>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</si>
  <si>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</si>
  <si>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</si>
  <si>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</si>
  <si>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</si>
  <si>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</si>
  <si>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</si>
  <si>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</si>
  <si>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</si>
  <si>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</si>
  <si>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</si>
  <si>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</si>
  <si>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</si>
  <si>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</si>
  <si>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</si>
  <si>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</si>
  <si>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</si>
  <si>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</si>
  <si>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</si>
  <si>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</si>
  <si>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</si>
  <si>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</si>
  <si>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</si>
  <si>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</si>
  <si>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</si>
  <si>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</si>
  <si>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</si>
  <si>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</si>
  <si>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</si>
  <si>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</si>
  <si>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</si>
  <si>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</si>
  <si>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</si>
  <si>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</si>
  <si>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</si>
  <si>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</si>
  <si>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</si>
  <si>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</si>
  <si>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</si>
  <si>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</si>
  <si>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</si>
  <si>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</si>
  <si>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</si>
  <si>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</si>
  <si>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</si>
  <si>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</si>
  <si>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</si>
  <si>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</si>
  <si>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</si>
  <si>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</si>
  <si>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</si>
  <si>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</si>
  <si>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</si>
  <si>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</si>
  <si>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</si>
  <si>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</si>
  <si>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</si>
  <si>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</si>
  <si>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</si>
  <si>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</si>
  <si>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</si>
  <si>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</si>
  <si>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</si>
  <si>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</si>
  <si>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</si>
  <si>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</si>
  <si>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</si>
  <si>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</si>
  <si>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</si>
  <si>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</si>
  <si>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</si>
  <si>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</si>
  <si>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</si>
  <si>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</si>
  <si>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</si>
  <si>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</si>
  <si>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</si>
  <si>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</si>
  <si>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</si>
  <si>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</si>
  <si>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</si>
  <si>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</si>
  <si>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</si>
  <si>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</si>
  <si>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</si>
  <si>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</si>
  <si>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</si>
  <si>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</si>
  <si>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</si>
  <si>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</si>
  <si>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</si>
  <si>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</si>
  <si>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</si>
  <si>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</si>
  <si>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</si>
  <si>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</si>
  <si>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</si>
  <si>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</si>
  <si>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</si>
  <si>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</si>
  <si>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</si>
  <si>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</si>
  <si>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</si>
  <si>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</si>
  <si>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</si>
  <si>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</si>
  <si>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</si>
  <si>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</si>
  <si>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</si>
  <si>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</si>
  <si>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</si>
  <si>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</si>
  <si>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</si>
  <si>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</si>
  <si>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</si>
  <si>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</si>
  <si>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</si>
  <si>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</si>
  <si>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</si>
  <si>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</si>
  <si>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</si>
  <si>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</si>
  <si>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</si>
  <si>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</si>
  <si>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</si>
  <si>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</si>
  <si>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</si>
  <si>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</si>
  <si>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</si>
  <si>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</si>
  <si>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</si>
  <si>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</si>
  <si>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</si>
  <si>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</si>
  <si>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</si>
  <si>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</si>
  <si>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</si>
  <si>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</si>
  <si>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</si>
  <si>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</si>
  <si>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</si>
  <si>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</si>
  <si>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</si>
  <si>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</si>
  <si>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</si>
  <si>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</si>
  <si>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</si>
  <si>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</si>
  <si>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</si>
  <si>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</si>
  <si>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</si>
  <si>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</si>
  <si>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</si>
  <si>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</si>
  <si>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</si>
  <si>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</si>
  <si>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</si>
  <si>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</si>
  <si>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</si>
  <si>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</si>
  <si>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</si>
  <si>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</si>
  <si>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</si>
  <si>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</si>
  <si>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</si>
  <si>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</si>
  <si>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</si>
  <si>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</si>
  <si>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</si>
  <si>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</si>
  <si>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</si>
  <si>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</si>
  <si>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</si>
  <si>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</si>
  <si>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</si>
  <si>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</si>
  <si>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</si>
  <si>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</si>
  <si>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</si>
  <si>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</si>
  <si>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</si>
  <si>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</si>
  <si>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</si>
  <si>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</si>
  <si>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</si>
  <si>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</si>
  <si>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</si>
  <si>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</si>
  <si>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</si>
  <si>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</si>
  <si>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</si>
  <si>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</si>
  <si>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</si>
  <si>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</si>
  <si>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</si>
  <si>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</si>
  <si>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</si>
  <si>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</si>
  <si>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</si>
  <si>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</si>
  <si>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</si>
  <si>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</si>
  <si>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</si>
  <si>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</si>
  <si>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</si>
  <si>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</si>
  <si>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</si>
  <si>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</si>
  <si>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</si>
  <si>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</si>
  <si>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</si>
  <si>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</si>
  <si>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</si>
  <si>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</si>
  <si>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</si>
  <si>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</si>
  <si>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</si>
  <si>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</si>
  <si>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</si>
  <si>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</si>
  <si>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</si>
  <si>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</si>
  <si>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</si>
  <si>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</si>
  <si>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</si>
  <si>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</si>
  <si>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</si>
  <si>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</si>
  <si>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</si>
  <si>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</si>
  <si>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</si>
  <si>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</si>
  <si>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</si>
  <si>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</si>
  <si>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</si>
  <si>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</si>
  <si>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</si>
  <si>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</si>
  <si>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</si>
  <si>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</si>
  <si>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</si>
  <si>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</si>
  <si>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</si>
  <si>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</si>
  <si>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</si>
  <si>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</si>
  <si>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</si>
  <si>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</si>
  <si>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</si>
  <si>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</si>
  <si>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</si>
  <si>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</si>
  <si>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</si>
  <si>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</si>
  <si>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</si>
  <si>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</si>
  <si>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</si>
  <si>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</si>
  <si>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</si>
  <si>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</si>
  <si>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</si>
  <si>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</si>
  <si>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</si>
  <si>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</si>
  <si>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</si>
  <si>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</si>
  <si>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</si>
  <si>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</si>
  <si>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</si>
  <si>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</si>
  <si>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</si>
  <si>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</si>
  <si>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</si>
  <si>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</si>
  <si>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</si>
  <si>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</si>
  <si>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</si>
  <si>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</si>
  <si>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</si>
  <si>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</si>
  <si>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</si>
  <si>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</si>
  <si>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</si>
  <si>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</si>
  <si>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</si>
  <si>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</si>
  <si>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</si>
  <si>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</si>
  <si>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</si>
  <si>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</si>
  <si>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</si>
  <si>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</si>
  <si>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</si>
  <si>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</si>
  <si>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</si>
  <si>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</si>
  <si>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</si>
  <si>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</si>
  <si>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</si>
  <si>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</si>
  <si>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</si>
  <si>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</si>
  <si>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</si>
  <si>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</si>
  <si>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</si>
  <si>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</si>
  <si>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</si>
  <si>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</si>
  <si>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</si>
  <si>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</si>
  <si>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</si>
  <si>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</si>
  <si>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</si>
  <si>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</si>
  <si>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</si>
  <si>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</si>
  <si>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</si>
  <si>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</si>
  <si>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</si>
  <si>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</si>
  <si>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</si>
  <si>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</si>
  <si>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</si>
  <si>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</si>
  <si>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</si>
  <si>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</si>
  <si>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</si>
  <si>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</si>
  <si>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</si>
  <si>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</si>
  <si>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</si>
  <si>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</si>
  <si>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</si>
  <si>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</si>
  <si>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</si>
  <si>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</si>
  <si>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</si>
  <si>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</si>
  <si>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</si>
  <si>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</si>
  <si>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</si>
  <si>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</si>
  <si>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</si>
  <si>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</si>
  <si>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</si>
  <si>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</si>
  <si>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</si>
  <si>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</si>
  <si>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</si>
  <si>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</si>
  <si>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</si>
  <si>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</si>
  <si>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</si>
  <si>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</si>
  <si>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</si>
  <si>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</si>
  <si>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</si>
  <si>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</si>
  <si>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</si>
  <si>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</si>
  <si>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</si>
  <si>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</si>
  <si>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</si>
  <si>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</si>
  <si>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</si>
  <si>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</si>
  <si>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</si>
  <si>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</si>
  <si>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</si>
  <si>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</si>
  <si>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</si>
  <si>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</si>
  <si>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</si>
  <si>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</si>
  <si>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</si>
  <si>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</si>
  <si>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</si>
  <si>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</si>
  <si>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</si>
  <si>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</si>
  <si>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</si>
  <si>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</si>
  <si>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</si>
  <si>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</si>
  <si>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</si>
  <si>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</si>
  <si>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</si>
  <si>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</si>
  <si>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</si>
  <si>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</si>
  <si>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</si>
  <si>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</si>
  <si>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</si>
  <si>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</si>
  <si>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</si>
  <si>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</si>
  <si>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</si>
  <si>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</si>
  <si>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</si>
  <si>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</si>
  <si>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</si>
  <si>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</si>
  <si>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</si>
  <si>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</si>
  <si>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</si>
  <si>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</si>
  <si>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</si>
  <si>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</si>
  <si>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</si>
  <si>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</si>
  <si>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</si>
  <si>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</si>
  <si>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</si>
  <si>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</si>
  <si>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</si>
  <si>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</si>
  <si>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</si>
  <si>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</si>
  <si>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</si>
  <si>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</si>
  <si>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</si>
  <si>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</si>
  <si>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</si>
  <si>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</si>
  <si>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</si>
  <si>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</si>
  <si>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</si>
  <si>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</si>
  <si>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</si>
  <si>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</si>
  <si>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</si>
  <si>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</si>
  <si>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</si>
  <si>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</si>
  <si>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</si>
  <si>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</si>
  <si>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</si>
  <si>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</si>
  <si>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</si>
  <si>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</si>
  <si>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</si>
  <si>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</si>
  <si>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</si>
  <si>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</si>
  <si>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</si>
  <si>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</si>
  <si>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</si>
  <si>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</si>
  <si>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</si>
  <si>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</si>
  <si>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</si>
  <si>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</si>
  <si>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</si>
  <si>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</si>
  <si>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</si>
  <si>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</si>
  <si>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</si>
  <si>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</si>
  <si>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</si>
  <si>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</si>
  <si>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</si>
  <si>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</si>
  <si>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</si>
  <si>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</si>
  <si>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</si>
  <si>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</si>
  <si>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</si>
  <si>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</si>
  <si>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</si>
  <si>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</si>
  <si>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</si>
  <si>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</si>
  <si>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</si>
  <si>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</si>
  <si>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</si>
  <si>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</si>
  <si>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</si>
  <si>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</si>
  <si>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</si>
  <si>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</si>
  <si>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</si>
  <si>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</si>
  <si>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</si>
  <si>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</si>
  <si>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</si>
  <si>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</si>
  <si>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</si>
  <si>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</si>
  <si>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</si>
  <si>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</si>
  <si>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</si>
  <si>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</si>
  <si>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</si>
  <si>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</si>
  <si>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</si>
  <si>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</si>
  <si>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</si>
  <si>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</si>
  <si>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</si>
  <si>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</si>
  <si>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</si>
  <si>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</si>
  <si>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</si>
  <si>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</si>
  <si>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</si>
  <si>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</si>
  <si>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</si>
  <si>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</si>
  <si>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</si>
  <si>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</si>
  <si>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</si>
  <si>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</si>
  <si>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</si>
  <si>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</si>
  <si>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</si>
  <si>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</si>
  <si>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</si>
  <si>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</si>
  <si>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</si>
  <si>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</si>
  <si>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</si>
  <si>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</si>
  <si>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</si>
  <si>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</si>
  <si>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</si>
  <si>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</si>
  <si>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</si>
  <si>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</si>
  <si>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</si>
  <si>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</si>
  <si>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</si>
  <si>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</si>
  <si>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</si>
  <si>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</si>
  <si>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</si>
  <si>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</si>
  <si>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</si>
  <si>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</si>
  <si>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</si>
  <si>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</si>
  <si>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</si>
  <si>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</si>
  <si>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</si>
  <si>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</si>
  <si>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</si>
  <si>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</si>
  <si>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</si>
  <si>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</si>
  <si>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</si>
  <si>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</si>
  <si>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</si>
  <si>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</si>
  <si>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</si>
  <si>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</si>
  <si>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</si>
  <si>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</si>
  <si>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</si>
  <si>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</si>
  <si>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</si>
  <si>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</si>
  <si>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</si>
  <si>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</si>
  <si>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</si>
  <si>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</si>
  <si>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</si>
  <si>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</si>
  <si>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</si>
  <si>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</si>
  <si>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</si>
  <si>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</si>
  <si>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</si>
  <si>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</si>
  <si>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</si>
  <si>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</si>
  <si>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</si>
  <si>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</si>
  <si>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</si>
  <si>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</si>
  <si>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</si>
  <si>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</si>
  <si>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</si>
  <si>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</si>
  <si>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</si>
  <si>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</si>
  <si>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</si>
  <si>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</si>
  <si>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</si>
  <si>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</si>
  <si>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</si>
  <si>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</si>
  <si>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</si>
  <si>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</si>
  <si>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</si>
  <si>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</si>
  <si>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</si>
  <si>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</si>
  <si>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</si>
  <si>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</si>
  <si>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</si>
  <si>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</si>
  <si>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</si>
  <si>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</si>
  <si>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</si>
  <si>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</si>
  <si>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</si>
  <si>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</si>
  <si>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</si>
  <si>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</si>
  <si>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</si>
  <si>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</si>
  <si>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</si>
  <si>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</si>
  <si>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</si>
  <si>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</si>
  <si>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</si>
  <si>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</si>
  <si>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</si>
  <si>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</si>
  <si>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</si>
  <si>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</si>
  <si>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</si>
  <si>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</si>
  <si>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</si>
  <si>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</si>
  <si>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</si>
  <si>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</si>
  <si>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</si>
  <si>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</si>
  <si>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</si>
  <si>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</si>
  <si>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</si>
  <si>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</si>
  <si>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</si>
  <si>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</si>
  <si>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</si>
  <si>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</si>
  <si>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</si>
  <si>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</si>
  <si>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</si>
  <si>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</si>
  <si>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</si>
  <si>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</si>
  <si>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</si>
  <si>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</si>
  <si>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</si>
  <si>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</si>
  <si>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</si>
  <si>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</si>
  <si>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</si>
  <si>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</si>
  <si>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</si>
  <si>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</si>
  <si>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</si>
  <si>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</si>
  <si>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</si>
  <si>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</si>
  <si>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</si>
  <si>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</si>
  <si>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</si>
  <si>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</si>
  <si>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</si>
  <si>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</si>
  <si>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</si>
  <si>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</si>
  <si>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</si>
  <si>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</si>
  <si>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</si>
  <si>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</si>
  <si>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</si>
  <si>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</si>
  <si>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</si>
  <si>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</si>
  <si>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</si>
  <si>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</si>
  <si>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</si>
  <si>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</si>
  <si>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</si>
  <si>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</si>
  <si>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</si>
  <si>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</si>
  <si>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</si>
  <si>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</si>
  <si>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</si>
  <si>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</si>
  <si>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</si>
  <si>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</si>
  <si>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</si>
  <si>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</si>
  <si>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</si>
  <si>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</si>
  <si>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</si>
  <si>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</si>
  <si>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</si>
  <si>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</si>
  <si>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</si>
  <si>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</si>
  <si>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</si>
  <si>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</si>
  <si>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</si>
  <si>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</si>
  <si>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</si>
  <si>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</si>
  <si>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</si>
  <si>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</si>
  <si>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</si>
  <si>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</si>
  <si>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</si>
  <si>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</si>
  <si>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</si>
  <si>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</si>
  <si>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</si>
  <si>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</si>
  <si>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</si>
  <si>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</si>
  <si>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</si>
  <si>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</si>
  <si>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</si>
  <si>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</si>
  <si>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</si>
  <si>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</si>
  <si>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</si>
  <si>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</si>
  <si>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</si>
  <si>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</si>
  <si>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</si>
  <si>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</si>
  <si>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</si>
  <si>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</si>
  <si>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</si>
  <si>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</si>
  <si>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</si>
  <si>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</si>
  <si>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</si>
  <si>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</si>
  <si>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</si>
  <si>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</si>
  <si>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</si>
  <si>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</si>
  <si>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</si>
  <si>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</si>
  <si>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</si>
  <si>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</si>
  <si>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</si>
  <si>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</si>
  <si>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</si>
  <si>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</si>
  <si>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</si>
  <si>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</si>
  <si>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</si>
  <si>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</si>
  <si>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</si>
  <si>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</si>
  <si>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</si>
  <si>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</si>
  <si>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</si>
  <si>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</si>
  <si>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</si>
  <si>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</si>
  <si>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</si>
  <si>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</si>
  <si>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</si>
  <si>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</si>
  <si>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</si>
  <si>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</si>
  <si>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</si>
  <si>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</si>
  <si>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</si>
  <si>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</si>
  <si>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</si>
  <si>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</si>
  <si>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</si>
  <si>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</si>
  <si>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</si>
  <si>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</si>
  <si>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</si>
  <si>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</si>
  <si>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</si>
  <si>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</si>
  <si>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</si>
  <si>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</si>
  <si>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</si>
  <si>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</si>
  <si>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</si>
  <si>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</si>
  <si>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</si>
  <si>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</si>
  <si>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</si>
  <si>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</si>
  <si>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</si>
  <si>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</si>
  <si>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</si>
  <si>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</si>
  <si>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</si>
  <si>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</si>
  <si>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</si>
  <si>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</si>
  <si>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</si>
  <si>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</si>
  <si>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</si>
  <si>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</si>
  <si>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</si>
  <si>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</si>
  <si>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</si>
  <si>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</si>
  <si>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</si>
  <si>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</si>
  <si>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</si>
  <si>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</si>
  <si>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</si>
  <si>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</si>
  <si>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</si>
  <si>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</si>
  <si>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</si>
  <si>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</si>
  <si>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</si>
  <si>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</si>
  <si>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</si>
  <si>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</si>
  <si>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</si>
  <si>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</si>
  <si>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</si>
  <si>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</si>
  <si>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</si>
  <si>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</si>
  <si>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</si>
  <si>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</si>
  <si>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</si>
  <si>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</si>
  <si>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</si>
  <si>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</si>
  <si>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</si>
  <si>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</si>
  <si>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</si>
  <si>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</si>
  <si>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</si>
  <si>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</si>
  <si>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</si>
  <si>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</si>
  <si>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</si>
  <si>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</si>
  <si>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</si>
  <si>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</si>
  <si>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</si>
  <si>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</si>
  <si>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</si>
  <si>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</si>
  <si>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</si>
  <si>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</si>
  <si>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</si>
  <si>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</si>
  <si>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</si>
  <si>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</si>
  <si>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</si>
  <si>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</si>
  <si>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</si>
  <si>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</si>
  <si>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</si>
  <si>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</si>
  <si>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</si>
  <si>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</si>
  <si>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</si>
  <si>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</si>
  <si>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</si>
  <si>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</si>
  <si>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</si>
  <si>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</si>
  <si>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</si>
  <si>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</si>
  <si>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</si>
  <si>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</si>
  <si>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</si>
  <si>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</si>
  <si>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</si>
  <si>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</si>
  <si>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</si>
  <si>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</si>
  <si>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</si>
  <si>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</si>
  <si>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</si>
  <si>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</si>
  <si>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</si>
  <si>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</si>
  <si>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</si>
  <si>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</si>
  <si>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</si>
  <si>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</si>
  <si>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</si>
  <si>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</si>
  <si>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</si>
  <si>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</si>
  <si>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</si>
  <si>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</si>
  <si>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</si>
  <si>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</si>
  <si>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</si>
  <si>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</si>
  <si>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</si>
  <si>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</si>
  <si>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</si>
  <si>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</si>
  <si>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</si>
  <si>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</si>
  <si>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</si>
  <si>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</si>
  <si>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</si>
  <si>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</si>
  <si>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</si>
  <si>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</si>
  <si>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</si>
  <si>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</si>
  <si>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</si>
  <si>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</si>
  <si>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</si>
  <si>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</si>
  <si>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</si>
  <si>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</si>
  <si>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</si>
  <si>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</si>
  <si>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</si>
  <si>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</si>
  <si>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</si>
  <si>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</si>
  <si>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</si>
  <si>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</si>
  <si>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</si>
  <si>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</si>
  <si>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</si>
  <si>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</si>
  <si>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</si>
  <si>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</si>
  <si>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</si>
  <si>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</si>
  <si>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</si>
  <si>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</si>
  <si>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</si>
  <si>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</si>
  <si>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</si>
  <si>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</si>
  <si>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</si>
  <si>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</si>
  <si>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</si>
  <si>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</si>
  <si>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</si>
  <si>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</si>
  <si>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</si>
  <si>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</si>
  <si>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</si>
  <si>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</si>
  <si>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</si>
  <si>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</si>
  <si>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</si>
  <si>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</si>
  <si>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</si>
  <si>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</si>
  <si>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</si>
  <si>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</si>
  <si>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</si>
  <si>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</si>
  <si>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</si>
  <si>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</si>
  <si>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</si>
  <si>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</si>
  <si>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</si>
  <si>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</si>
  <si>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</si>
  <si>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</si>
  <si>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</si>
  <si>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</si>
  <si>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</si>
  <si>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</si>
  <si>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</si>
  <si>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</si>
  <si>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</si>
  <si>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</si>
  <si>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</si>
  <si>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</si>
  <si>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</si>
  <si>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</si>
  <si>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</si>
  <si>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</si>
  <si>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</si>
  <si>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</si>
  <si>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</si>
  <si>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</si>
  <si>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</si>
  <si>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</si>
  <si>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</si>
  <si>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</si>
  <si>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</si>
  <si>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</si>
  <si>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</si>
  <si>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</si>
  <si>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</si>
  <si>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</si>
  <si>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</si>
  <si>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</si>
  <si>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</si>
  <si>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</si>
  <si>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</si>
  <si>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</si>
  <si>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</si>
  <si>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</si>
  <si>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</si>
  <si>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</si>
  <si>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</si>
  <si>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</si>
  <si>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</si>
  <si>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</si>
  <si>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</si>
  <si>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</si>
  <si>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</si>
  <si>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</si>
  <si>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</si>
  <si>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</si>
  <si>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</si>
  <si>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</si>
  <si>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</si>
  <si>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</si>
  <si>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</si>
  <si>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</si>
  <si>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</si>
  <si>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</si>
  <si>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</si>
  <si>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</si>
  <si>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</si>
  <si>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</si>
  <si>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</si>
  <si>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</si>
  <si>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</si>
  <si>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</si>
  <si>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</si>
  <si>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</si>
  <si>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</si>
  <si>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</si>
  <si>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</si>
  <si>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</si>
  <si>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</si>
  <si>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</si>
  <si>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</si>
  <si>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</si>
  <si>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</si>
  <si>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</si>
  <si>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</si>
  <si>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</si>
  <si>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</si>
  <si>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</si>
  <si>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</si>
  <si>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</si>
  <si>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</si>
  <si>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</si>
  <si>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</si>
  <si>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</si>
  <si>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</si>
  <si>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</si>
  <si>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</si>
  <si>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</si>
  <si>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</si>
  <si>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</si>
  <si>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</si>
  <si>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</si>
  <si>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</si>
  <si>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</si>
  <si>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</si>
  <si>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</si>
  <si>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</si>
  <si>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</si>
  <si>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</si>
  <si>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</si>
  <si>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</si>
  <si>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</si>
  <si>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</si>
  <si>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</si>
  <si>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</si>
  <si>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</si>
  <si>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</si>
  <si>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</si>
  <si>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</si>
  <si>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</si>
  <si>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</si>
  <si>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</si>
  <si>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</si>
  <si>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</si>
  <si>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</si>
  <si>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</si>
  <si>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</si>
  <si>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</si>
  <si>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</si>
  <si>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</si>
  <si>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</si>
  <si>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</si>
  <si>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</si>
  <si>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</si>
  <si>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</si>
  <si>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</si>
  <si>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</si>
  <si>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</si>
  <si>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</si>
  <si>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</si>
  <si>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</si>
  <si>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</si>
  <si>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</si>
  <si>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</si>
  <si>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</si>
  <si>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</si>
  <si>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</si>
  <si>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</si>
  <si>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</si>
  <si>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</si>
  <si>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</si>
  <si>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</si>
  <si>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</si>
  <si>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</si>
  <si>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</si>
  <si>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</si>
  <si>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</si>
  <si>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</si>
  <si>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</si>
  <si>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</si>
  <si>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</si>
  <si>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</si>
  <si>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</si>
  <si>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</si>
  <si>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</si>
  <si>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</si>
  <si>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</si>
  <si>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</si>
  <si>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</si>
  <si>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</si>
  <si>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</si>
  <si>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</si>
  <si>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</si>
  <si>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</si>
  <si>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</si>
  <si>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</si>
  <si>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</si>
  <si>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</si>
  <si>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</si>
  <si>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</si>
  <si>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</si>
  <si>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</si>
  <si>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</si>
  <si>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</si>
  <si>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</si>
  <si>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</si>
  <si>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</si>
  <si>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</si>
  <si>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</si>
  <si>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</si>
  <si>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</si>
  <si>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</si>
  <si>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</si>
  <si>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</si>
  <si>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</si>
  <si>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</si>
  <si>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</si>
  <si>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</si>
  <si>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</si>
  <si>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</si>
  <si>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</si>
  <si>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</si>
  <si>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</si>
  <si>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</si>
  <si>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</si>
  <si>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</si>
  <si>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</si>
  <si>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</si>
  <si>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</si>
  <si>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</si>
  <si>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</si>
  <si>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</si>
  <si>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</si>
  <si>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</si>
  <si>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</si>
  <si>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</si>
  <si>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</si>
  <si>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</si>
  <si>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</si>
  <si>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</si>
  <si>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</si>
  <si>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</si>
  <si>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</si>
  <si>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</si>
  <si>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</si>
  <si>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</si>
  <si>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</si>
  <si>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</si>
  <si>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</si>
  <si>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</si>
  <si>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</si>
  <si>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</si>
  <si>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</si>
  <si>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</si>
  <si>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</si>
  <si>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</si>
  <si>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</si>
  <si>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</si>
  <si>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</si>
  <si>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</si>
  <si>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</si>
  <si>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</si>
  <si>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</si>
  <si>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</si>
  <si>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</si>
  <si>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</si>
  <si>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</si>
  <si>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</si>
  <si>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</si>
  <si>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</si>
  <si>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</si>
  <si>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</si>
  <si>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</si>
  <si>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</si>
  <si>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</si>
  <si>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</si>
  <si>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</si>
  <si>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</si>
  <si>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</si>
  <si>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</si>
  <si>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</si>
  <si>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</si>
  <si>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</si>
  <si>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</si>
  <si>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</si>
  <si>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</si>
  <si>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</si>
  <si>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</si>
  <si>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</si>
  <si>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</si>
  <si>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</si>
  <si>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</si>
  <si>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</si>
  <si>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</si>
  <si>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</si>
  <si>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</si>
  <si>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</si>
  <si>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</si>
  <si>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</si>
  <si>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</si>
  <si>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</si>
  <si>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</si>
  <si>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</si>
  <si>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</si>
  <si>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</si>
  <si>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</si>
  <si>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</si>
  <si>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</si>
  <si>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</si>
  <si>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</si>
  <si>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</si>
  <si>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</si>
  <si>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</si>
  <si>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</si>
  <si>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</si>
  <si>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</si>
  <si>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</si>
  <si>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</si>
  <si>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</si>
  <si>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</si>
  <si>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</si>
  <si>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</si>
  <si>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</si>
  <si>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</si>
  <si>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</si>
  <si>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</si>
  <si>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</si>
  <si>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</si>
  <si>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</si>
  <si>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</si>
  <si>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</si>
  <si>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</si>
  <si>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</si>
  <si>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</si>
  <si>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</si>
  <si>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</si>
  <si>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</si>
  <si>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</si>
  <si>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</si>
  <si>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</si>
  <si>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</si>
  <si>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</si>
  <si>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</si>
  <si>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</si>
  <si>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</si>
  <si>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</si>
  <si>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</si>
  <si>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</si>
  <si>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</si>
  <si>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</si>
  <si>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</si>
  <si>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</si>
  <si>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</si>
  <si>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</si>
  <si>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</si>
  <si>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</si>
  <si>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</si>
  <si>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</si>
  <si>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</si>
  <si>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</si>
  <si>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</si>
  <si>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</si>
  <si>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</si>
  <si>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</si>
  <si>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</si>
  <si>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</si>
  <si>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</si>
  <si>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</si>
  <si>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</si>
  <si>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</si>
  <si>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</si>
  <si>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</si>
  <si>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</si>
  <si>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</si>
  <si>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</si>
  <si>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</si>
  <si>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</si>
  <si>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</si>
  <si>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</si>
  <si>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</si>
  <si>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</si>
  <si>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</si>
  <si>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</si>
  <si>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</si>
  <si>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</si>
  <si>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</si>
  <si>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</si>
  <si>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</si>
  <si>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</si>
  <si>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</si>
  <si>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</si>
  <si>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</si>
  <si>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</si>
  <si>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</si>
  <si>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</si>
  <si>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</si>
  <si>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</si>
  <si>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</si>
  <si>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</si>
  <si>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</si>
  <si>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</si>
  <si>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</si>
  <si>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</si>
  <si>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</si>
  <si>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</si>
  <si>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</si>
  <si>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</si>
  <si>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</si>
  <si>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</si>
  <si>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</si>
  <si>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</si>
  <si>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</si>
  <si>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</si>
  <si>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</si>
  <si>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</si>
  <si>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</si>
  <si>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</si>
  <si>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</si>
  <si>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</si>
  <si>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</si>
  <si>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</si>
  <si>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</si>
  <si>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</si>
  <si>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</si>
  <si>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</si>
  <si>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</si>
  <si>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</si>
  <si>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</si>
  <si>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</si>
  <si>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</si>
  <si>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</si>
  <si>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</si>
  <si>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</si>
  <si>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</si>
  <si>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</si>
  <si>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</si>
  <si>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</si>
  <si>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</si>
  <si>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</si>
  <si>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</si>
  <si>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</si>
  <si>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</si>
  <si>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</si>
  <si>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</si>
  <si>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</si>
  <si>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</si>
  <si>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</si>
  <si>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</si>
  <si>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</si>
  <si>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</si>
  <si>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</si>
  <si>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</si>
  <si>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</si>
  <si>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</si>
  <si>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</si>
  <si>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</si>
  <si>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</si>
  <si>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</si>
  <si>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</si>
  <si>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</si>
  <si>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</si>
  <si>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</si>
  <si>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</si>
  <si>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</si>
  <si>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</si>
  <si>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</si>
  <si>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</si>
  <si>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</si>
  <si>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</si>
  <si>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</si>
  <si>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</si>
  <si>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</si>
  <si>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</si>
  <si>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</si>
  <si>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</si>
  <si>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</si>
  <si>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</si>
  <si>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</si>
  <si>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</si>
  <si>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</si>
  <si>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</si>
  <si>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</si>
  <si>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</si>
  <si>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</si>
  <si>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</si>
  <si>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</si>
  <si>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</si>
  <si>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</si>
  <si>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</si>
  <si>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</si>
  <si>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</si>
  <si>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</si>
  <si>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</si>
  <si>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</si>
  <si>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</si>
  <si>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</si>
  <si>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</si>
  <si>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</si>
  <si>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</si>
  <si>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</si>
  <si>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</si>
  <si>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</si>
  <si>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</si>
  <si>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</si>
  <si>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</si>
  <si>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</si>
  <si>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</si>
  <si>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</si>
  <si>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</si>
  <si>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</si>
  <si>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</si>
  <si>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</si>
  <si>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</si>
  <si>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</si>
  <si>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</si>
  <si>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</si>
  <si>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</si>
  <si>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</si>
  <si>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</si>
  <si>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</si>
  <si>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</si>
  <si>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</si>
  <si>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</si>
  <si>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</si>
  <si>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</si>
  <si>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</si>
  <si>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</si>
  <si>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</si>
  <si>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</si>
  <si>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</si>
  <si>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</si>
  <si>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</si>
  <si>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</si>
  <si>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</si>
  <si>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</si>
  <si>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</si>
  <si>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</si>
  <si>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</si>
  <si>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</si>
  <si>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</si>
  <si>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</si>
  <si>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</si>
  <si>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</si>
  <si>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</si>
  <si>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</si>
  <si>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</si>
  <si>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</si>
  <si>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</si>
  <si>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</si>
  <si>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</si>
  <si>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</si>
  <si>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</si>
  <si>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</si>
  <si>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</si>
  <si>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</si>
  <si>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</si>
  <si>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</si>
  <si>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</si>
  <si>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</si>
  <si>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</si>
  <si>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</si>
  <si>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</si>
  <si>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</si>
  <si>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</si>
  <si>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</si>
  <si>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</si>
  <si>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</si>
  <si>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</si>
  <si>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</si>
  <si>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</si>
  <si>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</si>
  <si>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</si>
  <si>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</si>
  <si>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</si>
  <si>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</si>
  <si>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</si>
  <si>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</si>
  <si>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</si>
  <si>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</si>
  <si>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</si>
  <si>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</si>
  <si>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</si>
  <si>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</si>
  <si>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</si>
  <si>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</si>
  <si>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</si>
  <si>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</si>
  <si>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</si>
  <si>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</si>
  <si>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</si>
  <si>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</si>
  <si>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</si>
  <si>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</si>
  <si>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</si>
  <si>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</si>
  <si>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</si>
  <si>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</si>
  <si>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</si>
  <si>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</si>
  <si>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</si>
  <si>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</si>
  <si>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</si>
  <si>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</si>
  <si>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</si>
  <si>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</si>
  <si>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</si>
  <si>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</si>
  <si>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</si>
  <si>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</si>
  <si>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</si>
  <si>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</si>
  <si>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</si>
  <si>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</si>
  <si>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</si>
  <si>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</si>
  <si>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</si>
  <si>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</si>
  <si>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</si>
  <si>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</si>
  <si>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</si>
  <si>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</si>
  <si>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</si>
  <si>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</si>
  <si>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</si>
  <si>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</si>
  <si>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</si>
  <si>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</si>
  <si>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</si>
  <si>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</si>
  <si>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</si>
  <si>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</si>
  <si>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</si>
  <si>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</si>
  <si>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</si>
  <si>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</si>
  <si>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</si>
  <si>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</si>
  <si>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</si>
  <si>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</si>
  <si>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</si>
  <si>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</si>
  <si>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</si>
  <si>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</si>
  <si>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</si>
  <si>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</si>
  <si>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</si>
  <si>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</si>
  <si>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</si>
  <si>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</si>
  <si>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</si>
  <si>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</si>
  <si>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</si>
  <si>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</si>
  <si>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</si>
  <si>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</si>
  <si>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</si>
  <si>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</si>
  <si>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</si>
  <si>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</si>
  <si>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</si>
  <si>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</si>
  <si>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</si>
  <si>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</si>
  <si>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</si>
  <si>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</si>
  <si>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</si>
  <si>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</si>
  <si>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</si>
  <si>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</si>
  <si>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</si>
  <si>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</si>
  <si>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</si>
  <si>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</si>
  <si>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</si>
  <si>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</si>
  <si>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</si>
  <si>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</si>
  <si>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</si>
  <si>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</si>
  <si>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</si>
  <si>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</si>
  <si>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</si>
  <si>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</si>
  <si>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</si>
  <si>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</si>
  <si>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</si>
  <si>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</si>
  <si>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</si>
  <si>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</si>
  <si>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</si>
  <si>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</si>
  <si>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</si>
  <si>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</si>
  <si>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</si>
  <si>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</si>
  <si>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</si>
  <si>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</si>
  <si>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</si>
  <si>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</si>
  <si>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</si>
  <si>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</si>
  <si>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</si>
  <si>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</si>
  <si>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</si>
  <si>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</si>
  <si>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</si>
  <si>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</si>
  <si>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</si>
  <si>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</si>
  <si>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</si>
  <si>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</si>
  <si>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</si>
  <si>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</si>
  <si>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</si>
  <si>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</si>
  <si>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</si>
  <si>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</si>
  <si>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</si>
  <si>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</si>
  <si>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</si>
  <si>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</si>
  <si>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</si>
  <si>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</si>
  <si>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</si>
  <si>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</si>
  <si>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</si>
  <si>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</si>
  <si>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</si>
  <si>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</si>
  <si>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</si>
  <si>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</si>
  <si>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</si>
  <si>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</si>
  <si>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</si>
  <si>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</si>
  <si>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</si>
  <si>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</si>
  <si>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</si>
  <si>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</si>
  <si>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</si>
  <si>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</si>
  <si>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</si>
  <si>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</si>
  <si>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</si>
  <si>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</si>
  <si>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</si>
  <si>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</si>
  <si>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</si>
  <si>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</si>
  <si>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</si>
  <si>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</si>
  <si>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</si>
  <si>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</si>
  <si>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</si>
  <si>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</si>
  <si>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</si>
  <si>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</si>
  <si>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</si>
  <si>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</si>
  <si>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</si>
  <si>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</si>
  <si>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</si>
  <si>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</si>
  <si>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</si>
  <si>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</si>
  <si>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</si>
  <si>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</si>
  <si>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</si>
  <si>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</si>
  <si>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</si>
  <si>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</si>
  <si>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</si>
  <si>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</si>
  <si>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</si>
  <si>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</si>
  <si>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</si>
  <si>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</si>
  <si>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</si>
  <si>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</si>
  <si>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</si>
  <si>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</si>
  <si>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</si>
  <si>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</si>
  <si>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</si>
  <si>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</si>
  <si>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</si>
  <si>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</si>
  <si>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</si>
  <si>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</si>
  <si>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</si>
  <si>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</si>
  <si>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</si>
  <si>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</si>
  <si>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</si>
  <si>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</si>
  <si>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</si>
  <si>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</si>
  <si>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</si>
  <si>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</si>
  <si>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</si>
  <si>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</si>
  <si>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</si>
  <si>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</si>
  <si>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</si>
  <si>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</si>
  <si>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</si>
  <si>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</si>
  <si>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</si>
  <si>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</si>
  <si>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</si>
  <si>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</si>
  <si>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</si>
  <si>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</si>
  <si>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</si>
  <si>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</si>
  <si>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</si>
  <si>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</si>
  <si>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</si>
  <si>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</si>
  <si>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</si>
  <si>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</si>
  <si>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</si>
  <si>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</si>
  <si>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</si>
  <si>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</si>
  <si>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</si>
  <si>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</si>
  <si>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</si>
  <si>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</si>
  <si>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</si>
  <si>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</si>
  <si>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</si>
  <si>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</si>
  <si>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</si>
  <si>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</si>
  <si>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</si>
  <si>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</si>
  <si>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</si>
  <si>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</si>
  <si>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</si>
  <si>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</si>
  <si>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</si>
  <si>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</si>
  <si>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</si>
  <si>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</si>
  <si>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</si>
  <si>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</si>
  <si>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</si>
  <si>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</si>
  <si>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</si>
  <si>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</si>
  <si>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</si>
  <si>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</si>
  <si>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</si>
  <si>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</si>
  <si>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</si>
  <si>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</si>
  <si>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</si>
  <si>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</si>
  <si>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</si>
  <si>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</si>
  <si>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</si>
  <si>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</si>
  <si>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</si>
  <si>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</si>
  <si>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</si>
  <si>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</si>
  <si>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</si>
  <si>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</si>
  <si>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</si>
  <si>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</si>
  <si>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</si>
  <si>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</si>
  <si>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</si>
  <si>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</si>
  <si>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</si>
  <si>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</si>
  <si>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</si>
  <si>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</si>
  <si>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</si>
  <si>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</si>
  <si>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</si>
  <si>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</si>
  <si>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</si>
  <si>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</si>
  <si>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</si>
  <si>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</si>
  <si>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</si>
  <si>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</si>
  <si>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</si>
  <si>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</si>
  <si>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</si>
  <si>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</si>
  <si>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</si>
  <si>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</si>
  <si>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</si>
  <si>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</si>
  <si>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</si>
  <si>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</si>
  <si>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</si>
  <si>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</si>
  <si>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</si>
  <si>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</si>
  <si>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</si>
  <si>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</si>
  <si>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</si>
  <si>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</si>
  <si>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</si>
  <si>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</si>
  <si>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</si>
  <si>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</si>
  <si>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</si>
  <si>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</si>
  <si>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</si>
  <si>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</si>
  <si>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</si>
  <si>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</si>
  <si>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</si>
  <si>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</si>
  <si>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</si>
  <si>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</si>
  <si>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</si>
  <si>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</si>
  <si>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</si>
  <si>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</si>
  <si>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</si>
  <si>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</si>
  <si>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</si>
  <si>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</si>
  <si>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</si>
  <si>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</si>
  <si>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</si>
  <si>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</si>
  <si>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</si>
  <si>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</si>
  <si>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</si>
  <si>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</si>
  <si>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</si>
  <si>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</si>
  <si>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</si>
  <si>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</si>
  <si>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</si>
  <si>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</si>
  <si>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</si>
  <si>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</si>
  <si>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</si>
  <si>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</si>
  <si>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</si>
  <si>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</si>
  <si>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</si>
  <si>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</si>
  <si>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</si>
  <si>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</si>
  <si>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</si>
  <si>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</si>
  <si>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</si>
  <si>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</si>
  <si>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</si>
  <si>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</si>
  <si>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</si>
  <si>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</si>
  <si>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</si>
  <si>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</si>
  <si>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</si>
  <si>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</si>
  <si>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</si>
  <si>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</si>
  <si>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</si>
  <si>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</si>
  <si>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</si>
  <si>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</si>
  <si>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</si>
  <si>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</si>
  <si>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</si>
  <si>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</si>
  <si>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</si>
  <si>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</si>
  <si>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</si>
  <si>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</si>
  <si>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</si>
  <si>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</si>
  <si>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</si>
  <si>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</si>
  <si>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</si>
  <si>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</si>
  <si>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</si>
  <si>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</si>
  <si>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</si>
  <si>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</si>
  <si>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</si>
  <si>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</si>
  <si>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</si>
  <si>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</si>
  <si>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</si>
  <si>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</si>
  <si>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</si>
  <si>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</si>
  <si>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</si>
  <si>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</si>
  <si>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</si>
  <si>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</si>
  <si>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</si>
  <si>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</si>
  <si>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</si>
  <si>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</si>
  <si>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</si>
  <si>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</si>
  <si>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</si>
  <si>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</si>
  <si>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</si>
  <si>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</si>
  <si>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</si>
  <si>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</si>
  <si>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</si>
  <si>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</si>
  <si>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</si>
  <si>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</si>
  <si>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</si>
  <si>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</si>
  <si>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</si>
  <si>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</si>
  <si>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</si>
  <si>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</si>
  <si>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</si>
  <si>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</si>
  <si>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</si>
  <si>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</si>
  <si>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</si>
  <si>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</si>
  <si>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</si>
  <si>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</si>
  <si>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</si>
  <si>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</si>
  <si>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</si>
  <si>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</si>
  <si>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</si>
  <si>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</si>
  <si>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</si>
  <si>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</si>
  <si>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</si>
  <si>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</si>
  <si>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</si>
  <si>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</si>
  <si>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</si>
  <si>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</si>
  <si>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</si>
  <si>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</si>
  <si>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</si>
  <si>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</si>
  <si>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</si>
  <si>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</si>
  <si>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</si>
  <si>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</si>
  <si>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</si>
  <si>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</si>
  <si>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</si>
  <si>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</si>
  <si>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</si>
  <si>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</si>
  <si>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</si>
  <si>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</si>
  <si>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</si>
  <si>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</si>
  <si>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</si>
  <si>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</si>
  <si>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</si>
  <si>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</si>
  <si>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</si>
  <si>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</si>
  <si>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</si>
  <si>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</si>
  <si>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</si>
  <si>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</si>
  <si>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</si>
  <si>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</si>
  <si>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</si>
  <si>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</si>
  <si>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</si>
  <si>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</si>
  <si>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</si>
  <si>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</si>
  <si>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</si>
  <si>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</si>
  <si>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</si>
  <si>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</si>
  <si>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</si>
  <si>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</si>
  <si>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</si>
  <si>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</si>
  <si>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</si>
  <si>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</si>
  <si>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</si>
  <si>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</si>
  <si>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</si>
  <si>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</si>
  <si>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</si>
  <si>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</si>
  <si>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</si>
  <si>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</si>
  <si>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</si>
  <si>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</si>
  <si>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</si>
  <si>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</si>
  <si>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</si>
  <si>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</si>
  <si>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</si>
  <si>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</si>
  <si>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</si>
  <si>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</si>
  <si>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</si>
  <si>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</si>
  <si>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</si>
  <si>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</si>
  <si>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</si>
  <si>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</si>
  <si>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</si>
  <si>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</si>
  <si>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</si>
  <si>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</si>
  <si>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</si>
  <si>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</si>
  <si>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</si>
  <si>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</si>
  <si>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</si>
  <si>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</si>
  <si>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</si>
  <si>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</si>
  <si>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</si>
  <si>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</si>
  <si>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</si>
  <si>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</si>
  <si>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</si>
  <si>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</si>
  <si>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</si>
  <si>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</si>
  <si>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</si>
  <si>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</si>
  <si>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</si>
  <si>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</si>
  <si>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</si>
  <si>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</si>
  <si>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</si>
  <si>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</si>
  <si>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</si>
  <si>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</si>
  <si>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</si>
  <si>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</si>
  <si>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</si>
  <si>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</si>
  <si>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</si>
  <si>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</si>
  <si>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</si>
  <si>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</si>
  <si>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</si>
  <si>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</si>
  <si>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</si>
  <si>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</si>
  <si>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</si>
  <si>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</si>
  <si>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</si>
  <si>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</si>
  <si>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</si>
  <si>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</si>
  <si>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</si>
  <si>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</si>
  <si>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</si>
  <si>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</si>
  <si>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</si>
  <si>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</si>
  <si>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</si>
  <si>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</si>
  <si>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</si>
  <si>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</si>
  <si>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</si>
  <si>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</si>
  <si>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</si>
  <si>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</si>
  <si>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</si>
  <si>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</si>
  <si>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</si>
  <si>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</si>
  <si>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</si>
  <si>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</si>
  <si>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</si>
  <si>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</si>
  <si>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</si>
  <si>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</si>
  <si>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</si>
  <si>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</si>
  <si>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</si>
  <si>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</si>
  <si>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</si>
  <si>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</si>
  <si>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</si>
  <si>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</si>
  <si>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</si>
  <si>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</si>
  <si>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</si>
  <si>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</si>
  <si>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</si>
  <si>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</si>
  <si>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</si>
  <si>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</si>
  <si>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</si>
  <si>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</si>
  <si>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</si>
  <si>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</si>
  <si>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</si>
  <si>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</si>
  <si>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</si>
  <si>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</si>
  <si>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</si>
  <si>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</si>
  <si>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</si>
  <si>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</si>
  <si>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</si>
  <si>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</si>
  <si>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</si>
  <si>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</si>
  <si>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</si>
  <si>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</si>
  <si>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</si>
  <si>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</si>
  <si>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</si>
  <si>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</si>
  <si>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</si>
  <si>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</si>
  <si>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</si>
  <si>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</si>
  <si>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</si>
  <si>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</si>
  <si>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</si>
  <si>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</si>
  <si>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</si>
  <si>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</si>
  <si>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</si>
  <si>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</si>
  <si>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</si>
  <si>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</si>
  <si>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</si>
  <si>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</si>
  <si>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</si>
  <si>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</si>
  <si>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</si>
  <si>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</si>
  <si>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</si>
  <si>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</si>
  <si>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</si>
  <si>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</si>
  <si>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</si>
  <si>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</si>
  <si>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</si>
  <si>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</si>
  <si>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</si>
  <si>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</si>
  <si>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</si>
  <si>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</si>
  <si>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</si>
  <si>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</si>
  <si>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</si>
  <si>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</si>
  <si>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</si>
  <si>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</si>
  <si>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</si>
  <si>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</si>
  <si>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</si>
  <si>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</si>
  <si>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</si>
  <si>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</si>
  <si>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</si>
  <si>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</si>
  <si>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</si>
  <si>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</si>
  <si>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</si>
  <si>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</si>
  <si>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</si>
  <si>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</si>
  <si>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</si>
  <si>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</si>
  <si>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</si>
  <si>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</si>
  <si>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</si>
  <si>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</si>
  <si>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</si>
  <si>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</si>
  <si>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</si>
  <si>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</si>
  <si>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</si>
  <si>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</si>
  <si>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</si>
  <si>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</si>
  <si>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</si>
  <si>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</si>
  <si>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</si>
  <si>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</si>
  <si>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</si>
  <si>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</si>
  <si>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</si>
  <si>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</si>
  <si>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</si>
  <si>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</si>
  <si>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</si>
  <si>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</si>
  <si>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</si>
  <si>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</si>
  <si>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</si>
  <si>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</si>
  <si>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</si>
  <si>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</si>
  <si>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</si>
  <si>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</si>
  <si>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</si>
  <si>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</si>
  <si>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</si>
  <si>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</si>
  <si>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</si>
  <si>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</si>
  <si>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</si>
  <si>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</si>
  <si>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</si>
  <si>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</si>
  <si>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</si>
  <si>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</si>
  <si>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</si>
  <si>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</si>
  <si>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</si>
  <si>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</si>
  <si>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</si>
  <si>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</si>
  <si>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</si>
  <si>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</si>
  <si>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</si>
  <si>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</si>
  <si>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</si>
  <si>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</si>
  <si>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</si>
  <si>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</si>
  <si>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</si>
  <si>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</si>
  <si>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</si>
  <si>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</si>
  <si>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</si>
  <si>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</si>
  <si>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</si>
  <si>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</si>
  <si>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</si>
  <si>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</si>
  <si>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</si>
  <si>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</si>
  <si>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</si>
  <si>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</si>
  <si>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</si>
  <si>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</si>
  <si>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</si>
  <si>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</si>
  <si>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</si>
  <si>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</si>
  <si>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</si>
  <si>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</si>
  <si>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</si>
  <si>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</si>
  <si>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</si>
  <si>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</si>
  <si>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</si>
  <si>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</si>
  <si>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</si>
  <si>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</si>
  <si>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</si>
  <si>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</si>
  <si>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</si>
  <si>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</si>
  <si>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</si>
  <si>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</si>
  <si>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</si>
  <si>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</si>
  <si>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</si>
  <si>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</si>
  <si>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</si>
  <si>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</si>
  <si>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</si>
  <si>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</si>
  <si>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</si>
  <si>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</si>
  <si>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</si>
  <si>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</si>
  <si>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</si>
  <si>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</si>
  <si>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</si>
  <si>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</si>
  <si>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</si>
  <si>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</si>
  <si>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</si>
  <si>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</si>
  <si>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</si>
  <si>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</si>
  <si>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</si>
  <si>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</si>
  <si>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</si>
  <si>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</si>
  <si>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</si>
  <si>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</si>
  <si>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</si>
  <si>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</si>
  <si>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</si>
  <si>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</si>
  <si>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</si>
  <si>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</si>
  <si>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</si>
  <si>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</si>
  <si>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</si>
  <si>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</si>
  <si>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</si>
  <si>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</si>
  <si>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</si>
  <si>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</si>
  <si>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</si>
  <si>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</si>
  <si>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</si>
  <si>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</si>
  <si>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</si>
  <si>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</si>
  <si>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</si>
  <si>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</si>
  <si>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</si>
  <si>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</si>
  <si>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</si>
  <si>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</si>
  <si>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</si>
  <si>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</si>
  <si>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</si>
  <si>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</si>
  <si>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</si>
  <si>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</si>
  <si>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</si>
  <si>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</si>
  <si>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</si>
  <si>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</si>
  <si>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</si>
  <si>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</si>
  <si>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</si>
  <si>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</si>
  <si>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</si>
  <si>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</si>
  <si>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</si>
  <si>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</si>
  <si>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</si>
  <si>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</si>
  <si>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</si>
  <si>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</si>
  <si>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</si>
  <si>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</si>
  <si>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</si>
  <si>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</si>
  <si>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</si>
  <si>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</si>
  <si>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</si>
  <si>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</si>
  <si>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</si>
  <si>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</si>
  <si>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</si>
  <si>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</si>
  <si>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</si>
  <si>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</si>
  <si>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</si>
  <si>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</si>
  <si>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</si>
  <si>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</si>
  <si>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</si>
  <si>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</si>
  <si>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</si>
  <si>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</si>
  <si>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</si>
  <si>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</si>
  <si>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</si>
  <si>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</si>
  <si>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</si>
  <si>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</si>
  <si>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</si>
  <si>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</si>
  <si>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</si>
  <si>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</si>
  <si>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</si>
  <si>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</si>
  <si>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</si>
  <si>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</si>
  <si>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</si>
  <si>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</si>
  <si>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</si>
  <si>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</si>
  <si>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</si>
  <si>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</si>
  <si>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</si>
  <si>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</si>
  <si>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</si>
  <si>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</si>
  <si>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</si>
  <si>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</si>
  <si>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</si>
  <si>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</si>
  <si>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</si>
  <si>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</si>
  <si>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</si>
  <si>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</si>
  <si>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</si>
  <si>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</si>
  <si>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</si>
  <si>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</si>
  <si>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</si>
  <si>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</si>
  <si>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</si>
  <si>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</si>
  <si>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</si>
  <si>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</si>
  <si>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</si>
  <si>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</si>
  <si>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</si>
  <si>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</si>
  <si>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</si>
  <si>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</si>
  <si>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</si>
  <si>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</si>
  <si>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</si>
  <si>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</si>
  <si>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</si>
  <si>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</si>
  <si>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</si>
  <si>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</si>
  <si>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</si>
  <si>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</si>
  <si>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</si>
  <si>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</si>
  <si>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</si>
  <si>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</si>
  <si>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</si>
  <si>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</si>
  <si>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</si>
  <si>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</si>
  <si>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</si>
  <si>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</si>
  <si>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</si>
  <si>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</si>
  <si>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</si>
  <si>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</si>
  <si>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</si>
  <si>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</si>
  <si>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</si>
  <si>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</si>
  <si>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</si>
  <si>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</si>
  <si>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</si>
  <si>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</si>
  <si>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</si>
  <si>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</si>
  <si>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</si>
  <si>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</si>
  <si>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</si>
  <si>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</si>
  <si>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</si>
  <si>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</si>
  <si>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</si>
  <si>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</si>
  <si>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</si>
  <si>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</si>
  <si>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</si>
  <si>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</si>
  <si>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</si>
  <si>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</si>
  <si>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</si>
  <si>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</si>
  <si>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</si>
  <si>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</si>
  <si>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</si>
  <si>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</si>
  <si>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</si>
  <si>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</si>
  <si>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</si>
  <si>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</si>
  <si>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</si>
  <si>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</si>
  <si>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</si>
  <si>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</si>
  <si>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</si>
  <si>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</si>
  <si>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</si>
  <si>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</si>
  <si>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</si>
  <si>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</si>
  <si>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</si>
  <si>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</si>
  <si>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</si>
  <si>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</si>
  <si>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</si>
  <si>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</si>
  <si>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</si>
  <si>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</si>
  <si>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</si>
  <si>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</si>
  <si>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</si>
  <si>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</si>
  <si>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</si>
  <si>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</si>
  <si>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</si>
  <si>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</si>
  <si>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</si>
  <si>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</si>
  <si>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</si>
  <si>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</si>
  <si>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</si>
  <si>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</si>
  <si>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</si>
  <si>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</si>
  <si>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</si>
  <si>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</si>
  <si>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</si>
  <si>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</si>
  <si>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</si>
  <si>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</si>
  <si>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</si>
  <si>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</si>
  <si>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</si>
  <si>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</si>
  <si>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</si>
  <si>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</si>
  <si>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</si>
  <si>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</si>
  <si>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</si>
  <si>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</si>
  <si>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</si>
  <si>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</si>
  <si>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</si>
  <si>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</si>
  <si>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</si>
  <si>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</si>
  <si>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</si>
  <si>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</si>
  <si>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</si>
  <si>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</si>
  <si>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</si>
  <si>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</si>
  <si>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</si>
  <si>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</si>
  <si>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</si>
  <si>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</si>
  <si>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</si>
  <si>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</si>
  <si>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</si>
  <si>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</si>
  <si>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</si>
  <si>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</si>
  <si>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</si>
  <si>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</si>
  <si>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</si>
  <si>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</si>
  <si>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</si>
  <si>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</si>
  <si>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</si>
  <si>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</si>
  <si>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</si>
  <si>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</si>
  <si>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</si>
  <si>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</si>
  <si>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</si>
  <si>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</si>
  <si>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</si>
  <si>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</si>
  <si>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</si>
  <si>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</si>
  <si>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</si>
  <si>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</si>
  <si>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</si>
  <si>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</si>
  <si>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</si>
  <si>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</si>
  <si>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</si>
  <si>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</si>
  <si>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</si>
  <si>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</si>
  <si>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</si>
  <si>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</si>
  <si>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</si>
  <si>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</si>
  <si>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</si>
  <si>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</si>
  <si>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</si>
  <si>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</si>
  <si>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</si>
  <si>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</si>
  <si>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</si>
  <si>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</si>
  <si>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</si>
  <si>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</si>
  <si>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</si>
  <si>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</si>
  <si>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</si>
  <si>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</si>
  <si>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</si>
  <si>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</si>
  <si>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</si>
  <si>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</si>
  <si>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</si>
  <si>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</si>
  <si>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</si>
  <si>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</si>
  <si>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</si>
  <si>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</si>
  <si>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</si>
  <si>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</si>
  <si>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</si>
  <si>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</si>
  <si>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</si>
  <si>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</si>
  <si>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</si>
  <si>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</si>
  <si>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</si>
  <si>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</si>
  <si>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</si>
  <si>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</si>
  <si>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</si>
  <si>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</si>
  <si>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</si>
  <si>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</si>
  <si>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</si>
  <si>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</si>
  <si>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</si>
  <si>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</si>
  <si>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</si>
  <si>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</si>
  <si>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</si>
  <si>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</si>
  <si>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</si>
  <si>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</si>
  <si>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</si>
  <si>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</si>
  <si>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</si>
  <si>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</si>
  <si>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</si>
  <si>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</si>
  <si>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</si>
  <si>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</si>
  <si>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</si>
  <si>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</si>
  <si>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</si>
  <si>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</si>
  <si>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</si>
  <si>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</si>
  <si>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</si>
  <si>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</si>
  <si>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</si>
  <si>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</si>
  <si>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</si>
  <si>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</si>
  <si>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</si>
  <si>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</si>
  <si>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</si>
  <si>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</si>
  <si>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</si>
  <si>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</si>
  <si>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</si>
  <si>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</si>
  <si>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</si>
  <si>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</si>
  <si>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</si>
  <si>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</si>
  <si>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</si>
  <si>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</si>
  <si>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</si>
  <si>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</si>
  <si>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</si>
  <si>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</si>
  <si>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</si>
  <si>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</si>
  <si>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</si>
  <si>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</si>
  <si>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</si>
  <si>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</si>
  <si>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</si>
  <si>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</si>
  <si>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</si>
  <si>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</si>
  <si>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</si>
  <si>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</si>
  <si>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</si>
  <si>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</si>
  <si>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</si>
  <si>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</si>
  <si>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</si>
  <si>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</si>
  <si>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</si>
  <si>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</si>
  <si>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</si>
  <si>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</si>
  <si>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</si>
  <si>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</si>
  <si>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</si>
  <si>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</si>
  <si>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</si>
  <si>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</si>
  <si>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</si>
  <si>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</si>
  <si>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</si>
  <si>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</si>
  <si>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</si>
  <si>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</si>
  <si>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</si>
  <si>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</si>
  <si>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</si>
  <si>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</si>
  <si>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</si>
  <si>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</si>
  <si>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</si>
  <si>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</si>
  <si>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</si>
  <si>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</si>
  <si>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</si>
  <si>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</si>
  <si>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</si>
  <si>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</si>
  <si>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</si>
  <si>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</si>
  <si>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</si>
  <si>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</si>
  <si>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</si>
  <si>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</si>
  <si>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</si>
  <si>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</si>
  <si>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</si>
  <si>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</si>
  <si>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</si>
  <si>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</si>
  <si>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</si>
  <si>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</si>
  <si>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</si>
  <si>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</si>
  <si>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</si>
  <si>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</si>
  <si>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</si>
  <si>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</si>
  <si>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</si>
  <si>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</si>
  <si>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</si>
  <si>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</si>
  <si>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</si>
  <si>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</si>
  <si>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</si>
  <si>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</si>
  <si>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</si>
  <si>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</si>
  <si>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</si>
  <si>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</si>
  <si>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</si>
  <si>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</si>
  <si>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</si>
  <si>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</si>
  <si>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</si>
  <si>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</si>
  <si>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</si>
  <si>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</si>
  <si>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</si>
  <si>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</si>
  <si>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</si>
  <si>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</si>
  <si>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</si>
  <si>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</si>
  <si>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</si>
  <si>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</si>
  <si>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</si>
  <si>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</si>
  <si>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</si>
  <si>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</si>
  <si>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</si>
  <si>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</si>
  <si>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</si>
  <si>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</si>
  <si>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</si>
  <si>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</si>
  <si>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</si>
  <si>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</si>
  <si>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</si>
  <si>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</si>
  <si>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</si>
  <si>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</si>
  <si>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</si>
  <si>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</si>
  <si>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</si>
  <si>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</si>
  <si>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</si>
  <si>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</si>
  <si>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</si>
  <si>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</si>
  <si>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</si>
  <si>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</si>
  <si>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</si>
  <si>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</si>
  <si>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</si>
  <si>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</si>
  <si>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</si>
  <si>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</si>
  <si>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</si>
  <si>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</si>
  <si>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</si>
  <si>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</si>
  <si>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</si>
  <si>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</si>
  <si>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</si>
  <si>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</si>
  <si>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</si>
  <si>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</si>
  <si>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</si>
  <si>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</si>
  <si>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</si>
  <si>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</si>
  <si>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</si>
  <si>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</si>
  <si>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</si>
  <si>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</si>
  <si>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</si>
  <si>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</si>
  <si>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</si>
  <si>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</si>
  <si>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</si>
  <si>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</si>
  <si>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</si>
  <si>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</si>
  <si>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</si>
  <si>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</si>
  <si>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</si>
  <si>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</si>
  <si>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</si>
  <si>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</si>
  <si>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</si>
  <si>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</si>
  <si>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</si>
  <si>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</si>
  <si>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</si>
  <si>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</si>
  <si>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</si>
  <si>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</si>
  <si>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</si>
  <si>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</si>
  <si>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</si>
  <si>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</si>
  <si>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</si>
  <si>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</si>
  <si>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</si>
  <si>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</si>
  <si>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</si>
  <si>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</si>
  <si>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</si>
  <si>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</si>
  <si>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</si>
  <si>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</si>
  <si>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</si>
  <si>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</si>
  <si>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</si>
  <si>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</si>
  <si>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</si>
  <si>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</si>
  <si>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</si>
  <si>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</si>
  <si>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</si>
  <si>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</si>
  <si>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</si>
  <si>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</si>
  <si>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</si>
  <si>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</si>
  <si>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</si>
  <si>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</si>
  <si>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</si>
  <si>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</si>
  <si>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</si>
  <si>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</si>
  <si>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</si>
  <si>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</si>
  <si>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</si>
  <si>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</si>
  <si>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</si>
  <si>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</si>
  <si>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</si>
  <si>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</si>
  <si>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</si>
  <si>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</si>
  <si>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</si>
  <si>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</si>
  <si>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</si>
  <si>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</si>
  <si>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</si>
  <si>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</si>
  <si>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</si>
  <si>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</si>
  <si>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</si>
  <si>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</si>
  <si>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</si>
  <si>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</si>
  <si>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</si>
  <si>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</si>
  <si>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</si>
  <si>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</si>
  <si>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</si>
  <si>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</si>
  <si>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</si>
  <si>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</si>
  <si>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</si>
  <si>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</si>
  <si>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</si>
  <si>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</si>
  <si>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</si>
  <si>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</si>
  <si>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</si>
  <si>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</si>
  <si>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</si>
  <si>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</si>
  <si>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</si>
  <si>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</si>
  <si>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</si>
  <si>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</si>
  <si>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</si>
  <si>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</si>
  <si>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</si>
  <si>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</si>
  <si>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</si>
  <si>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</si>
  <si>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</si>
  <si>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</si>
  <si>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</si>
  <si>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</si>
  <si>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</si>
  <si>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</si>
  <si>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</si>
  <si>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</si>
  <si>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</si>
  <si>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</si>
  <si>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</si>
  <si>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</si>
  <si>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</si>
  <si>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</si>
  <si>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</si>
  <si>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</si>
  <si>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</si>
  <si>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</si>
  <si>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</si>
  <si>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</si>
  <si>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</si>
  <si>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</si>
  <si>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</si>
  <si>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</si>
  <si>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</si>
  <si>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</si>
  <si>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</si>
  <si>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</si>
  <si>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</si>
  <si>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</si>
  <si>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</si>
  <si>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</si>
  <si>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</si>
  <si>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</si>
  <si>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</si>
  <si>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</si>
  <si>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</si>
  <si>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</si>
  <si>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</si>
  <si>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</si>
  <si>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</si>
  <si>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</si>
  <si>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</si>
  <si>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</si>
  <si>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</si>
  <si>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</si>
  <si>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</si>
  <si>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</si>
  <si>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</si>
  <si>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</si>
  <si>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</si>
  <si>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</si>
  <si>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</si>
  <si>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</si>
  <si>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</si>
  <si>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</si>
  <si>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</si>
  <si>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</si>
  <si>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</si>
  <si>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</si>
  <si>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</si>
  <si>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</si>
  <si>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</si>
  <si>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</si>
  <si>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</si>
  <si>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</si>
  <si>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</si>
  <si>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</si>
  <si>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</si>
  <si>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</si>
  <si>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</si>
  <si>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</si>
  <si>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</si>
  <si>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</si>
  <si>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</si>
  <si>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</si>
  <si>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</si>
  <si>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</si>
  <si>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</si>
  <si>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</si>
  <si>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</si>
  <si>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</si>
  <si>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</si>
  <si>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</si>
  <si>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</si>
  <si>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</si>
  <si>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</si>
  <si>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</si>
  <si>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</si>
  <si>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</si>
  <si>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</si>
  <si>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</si>
  <si>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</si>
  <si>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</si>
  <si>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</si>
  <si>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</si>
  <si>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</si>
  <si>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</si>
  <si>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</si>
  <si>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</si>
  <si>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</si>
  <si>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</si>
  <si>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</si>
  <si>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</si>
  <si>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</si>
  <si>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</si>
  <si>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</si>
  <si>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</si>
  <si>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</si>
  <si>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</si>
  <si>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</si>
  <si>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</si>
  <si>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</si>
  <si>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</si>
  <si>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</si>
  <si>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</si>
  <si>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</si>
  <si>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</si>
  <si>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</si>
  <si>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</si>
  <si>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</si>
  <si>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</si>
  <si>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</si>
  <si>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</si>
  <si>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</si>
  <si>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</si>
  <si>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</si>
  <si>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</si>
  <si>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</si>
  <si>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</si>
  <si>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</si>
  <si>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</si>
  <si>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</si>
  <si>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</si>
  <si>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</si>
  <si>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</si>
  <si>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</si>
  <si>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</si>
  <si>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</si>
  <si>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</si>
  <si>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</si>
  <si>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</si>
  <si>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</si>
  <si>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</si>
  <si>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</si>
  <si>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</si>
  <si>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</si>
  <si>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</si>
  <si>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</si>
  <si>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</si>
  <si>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</si>
  <si>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</si>
  <si>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</si>
  <si>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</si>
  <si>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</si>
  <si>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</si>
  <si>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</si>
  <si>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</si>
  <si>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</si>
  <si>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</si>
  <si>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</si>
  <si>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</si>
  <si>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</si>
  <si>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</si>
  <si>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</si>
  <si>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</si>
  <si>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</si>
  <si>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</si>
  <si>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</si>
  <si>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</si>
  <si>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</si>
  <si>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</si>
  <si>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</si>
  <si>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</si>
  <si>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</si>
  <si>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</si>
  <si>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</si>
  <si>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</si>
  <si>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</si>
  <si>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</si>
  <si>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</si>
  <si>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</si>
  <si>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</si>
  <si>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</si>
  <si>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</si>
  <si>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</si>
  <si>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</si>
  <si>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</si>
  <si>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</si>
  <si>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</si>
  <si>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</si>
  <si>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</si>
  <si>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</si>
  <si>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</si>
  <si>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</si>
  <si>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</si>
  <si>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</si>
  <si>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</si>
  <si>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</si>
  <si>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</si>
  <si>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</si>
  <si>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</si>
  <si>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</si>
  <si>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</si>
  <si>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</si>
  <si>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</si>
  <si>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</si>
  <si>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</si>
  <si>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</si>
  <si>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</si>
  <si>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</si>
  <si>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</si>
  <si>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</si>
  <si>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</si>
  <si>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</si>
  <si>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</si>
  <si>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</si>
  <si>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</si>
  <si>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</si>
  <si>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</si>
  <si>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</si>
  <si>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</si>
  <si>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</si>
  <si>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</si>
  <si>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</si>
  <si>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</si>
  <si>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</si>
  <si>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</si>
  <si>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</si>
  <si>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</si>
  <si>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</si>
  <si>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</si>
  <si>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</si>
  <si>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</si>
  <si>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</si>
  <si>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</si>
  <si>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</si>
  <si>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</si>
  <si>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</si>
  <si>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</si>
  <si>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</si>
  <si>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</si>
  <si>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</si>
  <si>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</si>
  <si>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</si>
  <si>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</si>
  <si>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</si>
  <si>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</si>
  <si>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</si>
  <si>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</si>
  <si>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</si>
  <si>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</si>
  <si>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</si>
  <si>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</si>
  <si>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</si>
  <si>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</si>
  <si>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</si>
  <si>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</si>
  <si>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</si>
  <si>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</si>
  <si>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</si>
  <si>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</si>
  <si>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</si>
  <si>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</si>
  <si>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</si>
  <si>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</si>
  <si>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</si>
  <si>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</si>
  <si>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</si>
  <si>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</si>
  <si>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</si>
  <si>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</si>
  <si>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</si>
  <si>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</si>
  <si>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</si>
  <si>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</si>
  <si>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</si>
  <si>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</si>
  <si>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</si>
  <si>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</si>
  <si>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</si>
  <si>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</si>
  <si>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</si>
  <si>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</si>
  <si>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</si>
  <si>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</si>
  <si>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</si>
  <si>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</si>
  <si>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</si>
  <si>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</si>
  <si>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</si>
  <si>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</si>
  <si>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</si>
  <si>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</si>
  <si>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</si>
  <si>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</si>
  <si>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</si>
  <si>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</si>
  <si>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</si>
  <si>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</si>
  <si>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</si>
  <si>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</si>
  <si>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</si>
  <si>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</si>
  <si>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</si>
  <si>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</si>
  <si>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</si>
  <si>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</si>
  <si>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</si>
  <si>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</si>
  <si>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</si>
  <si>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</si>
  <si>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</si>
  <si>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</si>
  <si>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</si>
  <si>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</si>
  <si>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</si>
  <si>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</si>
  <si>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</si>
  <si>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</si>
  <si>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</si>
  <si>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</si>
  <si>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</si>
  <si>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</si>
  <si>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</si>
  <si>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</si>
  <si>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</si>
  <si>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</si>
  <si>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</si>
  <si>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</si>
  <si>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</si>
  <si>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</si>
  <si>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</si>
  <si>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</si>
  <si>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</si>
  <si>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</si>
  <si>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</si>
  <si>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</si>
  <si>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</si>
  <si>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</si>
  <si>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</si>
  <si>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</si>
  <si>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</si>
  <si>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</si>
  <si>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</si>
  <si>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</si>
  <si>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</si>
  <si>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</si>
  <si>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</si>
  <si>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</si>
  <si>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</si>
  <si>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</si>
  <si>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</si>
  <si>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</si>
  <si>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</si>
  <si>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</si>
  <si>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</si>
  <si>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</si>
  <si>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</si>
  <si>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</si>
  <si>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</si>
  <si>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</si>
  <si>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</si>
  <si>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</si>
  <si>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</si>
  <si>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</si>
  <si>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</si>
  <si>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</si>
  <si>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</si>
  <si>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</si>
  <si>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</si>
  <si>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</si>
  <si>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</si>
  <si>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</si>
  <si>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</si>
  <si>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</si>
  <si>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</si>
  <si>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</si>
  <si>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</si>
  <si>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</si>
  <si>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</si>
  <si>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</si>
  <si>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</si>
  <si>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</si>
  <si>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</si>
  <si>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</si>
  <si>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</si>
  <si>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</si>
  <si>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</si>
  <si>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</si>
  <si>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</si>
  <si>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</si>
  <si>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</si>
  <si>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</si>
  <si>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</si>
  <si>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</si>
  <si>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</si>
  <si>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</si>
  <si>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</si>
  <si>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</si>
  <si>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</si>
  <si>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</si>
  <si>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</si>
  <si>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</si>
  <si>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</si>
  <si>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</si>
  <si>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</si>
  <si>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</si>
  <si>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</si>
  <si>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</si>
  <si>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</si>
  <si>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</si>
  <si>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</si>
  <si>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</si>
  <si>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</si>
  <si>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</si>
  <si>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</si>
  <si>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</si>
  <si>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</si>
  <si>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</si>
  <si>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</si>
  <si>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</si>
  <si>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</si>
  <si>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</si>
  <si>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</si>
  <si>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</si>
  <si>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</si>
  <si>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</si>
  <si>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</si>
  <si>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</si>
  <si>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</si>
  <si>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</si>
  <si>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</si>
  <si>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</si>
  <si>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</si>
  <si>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</si>
  <si>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</si>
  <si>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</si>
  <si>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</si>
  <si>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</si>
  <si>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</si>
  <si>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</si>
  <si>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</si>
  <si>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</si>
  <si>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</si>
  <si>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</si>
  <si>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</si>
  <si>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</si>
  <si>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</si>
  <si>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</si>
  <si>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</si>
  <si>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</si>
  <si>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</si>
  <si>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</si>
  <si>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</si>
  <si>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</si>
  <si>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</si>
  <si>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</si>
  <si>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</si>
  <si>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</si>
  <si>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</si>
  <si>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</si>
  <si>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</si>
  <si>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</si>
  <si>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</si>
  <si>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</si>
  <si>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</si>
  <si>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</si>
  <si>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</si>
  <si>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</si>
  <si>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</si>
  <si>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</si>
  <si>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</si>
  <si>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</si>
  <si>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</si>
  <si>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</si>
  <si>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</si>
  <si>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</si>
  <si>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</si>
  <si>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</si>
  <si>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</si>
  <si>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</si>
  <si>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</si>
  <si>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</si>
  <si>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</si>
  <si>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</si>
  <si>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</si>
  <si>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</si>
  <si>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</si>
  <si>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</si>
  <si>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</si>
  <si>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</si>
  <si>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</si>
  <si>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</si>
  <si>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</si>
  <si>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</si>
  <si>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</si>
  <si>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</si>
  <si>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</si>
  <si>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</si>
  <si>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</si>
  <si>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</si>
  <si>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</si>
  <si>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</si>
  <si>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</si>
  <si>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</si>
  <si>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</si>
  <si>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</si>
  <si>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</si>
  <si>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</si>
  <si>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</si>
  <si>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</si>
  <si>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</si>
  <si>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</si>
  <si>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</si>
  <si>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</si>
  <si>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</si>
  <si>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</si>
  <si>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</si>
  <si>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</si>
  <si>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</si>
  <si>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</si>
  <si>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</si>
  <si>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</si>
  <si>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</si>
  <si>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</si>
  <si>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</si>
  <si>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</si>
  <si>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</si>
  <si>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</si>
  <si>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</si>
  <si>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</si>
  <si>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</si>
  <si>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</si>
  <si>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</si>
  <si>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</si>
  <si>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</si>
  <si>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</si>
  <si>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</si>
  <si>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</si>
  <si>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</si>
  <si>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</si>
  <si>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</si>
  <si>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</si>
  <si>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</si>
  <si>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</si>
  <si>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</si>
  <si>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</si>
  <si>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</si>
  <si>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</si>
  <si>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</si>
  <si>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</si>
  <si>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</si>
  <si>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</si>
  <si>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</si>
  <si>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</si>
  <si>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</si>
  <si>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</si>
  <si>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</si>
  <si>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</si>
  <si>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</si>
  <si>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</si>
  <si>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</si>
  <si>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</si>
  <si>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</si>
  <si>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</si>
  <si>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</si>
  <si>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</si>
  <si>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</si>
  <si>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</si>
  <si>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</si>
  <si>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</si>
  <si>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</si>
  <si>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</si>
  <si>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</si>
  <si>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</si>
  <si>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</si>
  <si>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</si>
  <si>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</si>
  <si>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</si>
  <si>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</si>
  <si>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</si>
  <si>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</si>
  <si>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</si>
  <si>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</si>
  <si>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</si>
  <si>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</si>
  <si>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</si>
  <si>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</si>
  <si>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</si>
  <si>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</si>
  <si>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</si>
  <si>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</si>
  <si>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</si>
  <si>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</si>
  <si>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</si>
  <si>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</si>
  <si>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</si>
  <si>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</si>
  <si>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</si>
  <si>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</si>
  <si>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</si>
  <si>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</si>
  <si>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</si>
  <si>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</si>
  <si>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</si>
  <si>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</si>
  <si>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</si>
  <si>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</si>
  <si>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</si>
  <si>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</si>
  <si>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</si>
  <si>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</si>
  <si>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</si>
  <si>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</si>
  <si>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</si>
  <si>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</si>
  <si>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</si>
  <si>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</si>
  <si>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</si>
  <si>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</si>
  <si>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</si>
  <si>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</si>
  <si>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</si>
  <si>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</si>
  <si>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</si>
  <si>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</si>
  <si>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</si>
  <si>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</si>
  <si>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</si>
  <si>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</si>
  <si>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</si>
  <si>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</si>
  <si>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</si>
  <si>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</si>
  <si>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</si>
  <si>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</si>
  <si>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</si>
  <si>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</si>
  <si>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</si>
  <si>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</si>
  <si>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</si>
  <si>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</si>
  <si>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</si>
  <si>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</si>
  <si>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</si>
  <si>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</si>
  <si>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</si>
  <si>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</si>
  <si>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</si>
  <si>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</si>
  <si>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</si>
  <si>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</si>
  <si>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</si>
  <si>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</si>
  <si>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</si>
  <si>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</si>
  <si>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</si>
  <si>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</si>
  <si>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</si>
  <si>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</si>
  <si>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</si>
  <si>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</si>
  <si>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</si>
  <si>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</si>
  <si>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</si>
  <si>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</si>
  <si>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</si>
  <si>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</si>
  <si>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</si>
  <si>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</si>
  <si>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</si>
  <si>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</si>
  <si>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</si>
  <si>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</si>
  <si>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</si>
  <si>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</si>
  <si>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</si>
  <si>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</si>
  <si>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</si>
  <si>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</si>
  <si>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</si>
  <si>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</si>
  <si>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</si>
  <si>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</si>
  <si>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</si>
  <si>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</si>
  <si>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</si>
  <si>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</si>
  <si>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</si>
  <si>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</si>
  <si>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</si>
  <si>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</si>
  <si>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</si>
  <si>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</si>
  <si>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</si>
  <si>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</si>
  <si>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</si>
  <si>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</si>
  <si>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</si>
  <si>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</si>
  <si>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</si>
  <si>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</si>
  <si>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</si>
  <si>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</si>
  <si>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</si>
  <si>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</si>
  <si>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</si>
  <si>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</si>
  <si>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</si>
  <si>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</si>
  <si>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</si>
  <si>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</si>
  <si>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</si>
  <si>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</si>
  <si>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</si>
  <si>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</si>
  <si>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</si>
  <si>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</si>
  <si>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</si>
  <si>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</si>
  <si>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</si>
  <si>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</si>
  <si>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</si>
  <si>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</si>
  <si>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</si>
  <si>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</si>
  <si>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</si>
  <si>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</si>
  <si>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</si>
  <si>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</si>
  <si>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</si>
  <si>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</si>
  <si>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</si>
  <si>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</si>
  <si>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</si>
  <si>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</si>
  <si>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</si>
  <si>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</si>
  <si>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</si>
  <si>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</si>
  <si>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</si>
  <si>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</si>
  <si>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</si>
  <si>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</si>
  <si>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</si>
  <si>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</si>
  <si>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</si>
  <si>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</si>
  <si>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</si>
  <si>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</si>
  <si>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</si>
  <si>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</si>
  <si>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</si>
  <si>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</si>
  <si>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</si>
  <si>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</si>
  <si>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</si>
  <si>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</si>
  <si>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</si>
  <si>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</si>
  <si>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</si>
  <si>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</si>
  <si>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</si>
  <si>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</si>
  <si>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</si>
  <si>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</si>
  <si>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</si>
  <si>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</si>
  <si>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</si>
  <si>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</si>
  <si>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</si>
  <si>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</si>
  <si>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</si>
  <si>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</si>
  <si>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</si>
  <si>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</si>
  <si>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</si>
  <si>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</si>
  <si>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</si>
  <si>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</si>
  <si>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</si>
  <si>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</si>
  <si>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</si>
  <si>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</si>
  <si>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</si>
  <si>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</si>
  <si>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</si>
  <si>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</si>
  <si>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</si>
  <si>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</si>
  <si>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</si>
  <si>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</si>
  <si>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</si>
  <si>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</si>
  <si>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</si>
  <si>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</si>
  <si>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</si>
  <si>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</si>
  <si>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</si>
  <si>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</si>
  <si>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</si>
  <si>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</si>
  <si>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</si>
  <si>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</si>
  <si>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</si>
  <si>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</si>
  <si>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</si>
  <si>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</si>
  <si>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</si>
  <si>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</si>
  <si>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</si>
  <si>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</si>
  <si>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</si>
  <si>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</si>
  <si>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</si>
  <si>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</si>
  <si>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</si>
  <si>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</si>
  <si>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</si>
  <si>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</si>
  <si>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</si>
  <si>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</si>
  <si>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</si>
  <si>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</si>
  <si>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</si>
  <si>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</si>
  <si>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</si>
  <si>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</si>
  <si>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</si>
  <si>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</si>
  <si>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</si>
  <si>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</si>
  <si>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</si>
  <si>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</si>
  <si>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</si>
  <si>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</si>
  <si>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</si>
  <si>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</si>
  <si>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</si>
  <si>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</si>
  <si>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</si>
  <si>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</si>
  <si>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</si>
  <si>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</si>
  <si>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</si>
  <si>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</si>
  <si>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</si>
  <si>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</si>
  <si>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</si>
  <si>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</si>
  <si>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</si>
  <si>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</si>
  <si>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</si>
  <si>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</si>
  <si>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</si>
  <si>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</si>
  <si>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</si>
  <si>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</si>
  <si>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</si>
  <si>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</si>
  <si>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</si>
  <si>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</si>
  <si>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</si>
  <si>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</si>
  <si>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</si>
  <si>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</si>
  <si>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</si>
  <si>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</si>
  <si>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</si>
  <si>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</si>
  <si>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</si>
  <si>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</si>
  <si>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</si>
  <si>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</si>
  <si>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</si>
  <si>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</si>
  <si>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</si>
  <si>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</si>
  <si>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</si>
  <si>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</si>
  <si>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</si>
  <si>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</si>
  <si>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</si>
  <si>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</si>
  <si>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</si>
  <si>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</si>
  <si>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</si>
  <si>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</si>
  <si>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</si>
  <si>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</si>
  <si>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</si>
  <si>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</si>
  <si>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</si>
  <si>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</si>
  <si>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</si>
  <si>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</si>
  <si>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</si>
  <si>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</si>
  <si>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</si>
  <si>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</si>
  <si>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</si>
  <si>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</si>
  <si>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</si>
  <si>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</si>
  <si>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</si>
  <si>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</si>
  <si>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</si>
  <si>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</si>
  <si>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</si>
  <si>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</si>
  <si>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</si>
  <si>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</si>
  <si>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</si>
  <si>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</si>
  <si>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</si>
  <si>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</si>
  <si>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</si>
  <si>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</si>
  <si>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</si>
  <si>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</si>
  <si>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</si>
  <si>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</si>
  <si>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</si>
  <si>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</si>
  <si>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</si>
  <si>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</si>
  <si>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</si>
  <si>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</si>
  <si>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</si>
  <si>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</si>
  <si>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</si>
  <si>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</si>
  <si>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</si>
  <si>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</si>
  <si>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</si>
  <si>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</si>
  <si>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</si>
  <si>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</si>
  <si>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</si>
  <si>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</si>
  <si>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</si>
  <si>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</si>
  <si>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</si>
  <si>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</si>
  <si>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</si>
  <si>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</si>
  <si>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</si>
  <si>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</si>
  <si>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</si>
  <si>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</si>
  <si>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</si>
  <si>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</si>
  <si>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</si>
  <si>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</si>
  <si>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</si>
  <si>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</si>
  <si>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</si>
  <si>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</si>
  <si>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</si>
  <si>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</si>
  <si>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</si>
  <si>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</si>
  <si>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</si>
  <si>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</si>
  <si>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</si>
  <si>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</si>
  <si>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</si>
  <si>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</si>
  <si>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</si>
  <si>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</si>
  <si>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</si>
  <si>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</si>
  <si>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</si>
  <si>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</si>
  <si>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</si>
  <si>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</si>
  <si>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</si>
  <si>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</si>
  <si>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</si>
  <si>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</si>
  <si>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</si>
  <si>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</si>
  <si>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</si>
  <si>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</si>
  <si>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</si>
  <si>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</si>
  <si>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</si>
  <si>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</si>
  <si>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</si>
  <si>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</si>
  <si>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</si>
  <si>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</si>
  <si>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</si>
  <si>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</si>
  <si>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</si>
  <si>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</si>
  <si>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</si>
  <si>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</si>
  <si>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</si>
  <si>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</si>
  <si>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</si>
  <si>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</si>
  <si>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</si>
  <si>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</si>
  <si>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</si>
  <si>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</si>
  <si>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</si>
  <si>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</si>
  <si>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</si>
  <si>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</si>
  <si>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</si>
  <si>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</si>
  <si>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</si>
  <si>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</si>
  <si>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</si>
  <si>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</si>
  <si>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</si>
  <si>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</si>
  <si>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</si>
  <si>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</si>
  <si>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</si>
  <si>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</si>
  <si>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</si>
  <si>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</si>
  <si>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</si>
  <si>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</si>
  <si>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</si>
  <si>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</si>
  <si>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</si>
  <si>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</si>
  <si>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</si>
  <si>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</si>
  <si>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</si>
  <si>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</si>
  <si>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</si>
  <si>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</si>
  <si>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</si>
  <si>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</si>
  <si>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</si>
  <si>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</si>
  <si>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</si>
  <si>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</si>
  <si>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</si>
  <si>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</si>
  <si>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</si>
  <si>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</si>
  <si>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</si>
  <si>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</si>
  <si>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</si>
  <si>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</si>
  <si>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</si>
  <si>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</si>
  <si>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</si>
  <si>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</si>
  <si>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</si>
  <si>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</si>
  <si>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</si>
  <si>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</si>
  <si>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</si>
  <si>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</si>
  <si>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</si>
  <si>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</si>
  <si>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</si>
  <si>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</si>
  <si>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</si>
  <si>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</si>
  <si>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</si>
  <si>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</si>
  <si>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</si>
  <si>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</si>
  <si>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</si>
  <si>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</si>
  <si>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</si>
  <si>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</si>
  <si>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</si>
  <si>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</si>
  <si>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</si>
  <si>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</si>
  <si>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</si>
  <si>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</si>
  <si>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</si>
  <si>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</si>
  <si>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</si>
  <si>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</si>
  <si>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</si>
  <si>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</si>
  <si>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</si>
  <si>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</si>
  <si>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</si>
  <si>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</si>
  <si>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</si>
  <si>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</si>
  <si>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</si>
  <si>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</si>
  <si>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</si>
  <si>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</si>
  <si>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</si>
  <si>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</si>
  <si>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</si>
  <si>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</si>
  <si>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</si>
  <si>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</si>
  <si>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</si>
  <si>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</si>
  <si>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</si>
  <si>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</si>
  <si>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</si>
  <si>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</si>
  <si>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</si>
  <si>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</si>
  <si>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</si>
  <si>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</si>
  <si>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</si>
  <si>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</si>
  <si>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</si>
  <si>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</si>
  <si>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</si>
  <si>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</si>
  <si>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</si>
  <si>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</si>
  <si>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</si>
  <si>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</si>
  <si>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</si>
  <si>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</si>
  <si>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</si>
  <si>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</si>
  <si>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</si>
  <si>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</si>
  <si>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</si>
  <si>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</si>
  <si>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</si>
  <si>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</si>
  <si>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</si>
  <si>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</si>
  <si>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</si>
  <si>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</si>
  <si>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</si>
  <si>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</si>
  <si>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</si>
  <si>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</si>
  <si>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</si>
  <si>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</si>
  <si>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</si>
  <si>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</si>
  <si>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</si>
  <si>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</si>
  <si>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</si>
  <si>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</si>
  <si>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</si>
  <si>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</si>
  <si>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</si>
  <si>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</si>
  <si>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</si>
  <si>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</si>
  <si>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</si>
  <si>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</si>
  <si>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</si>
  <si>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</si>
  <si>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</si>
  <si>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</si>
  <si>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</si>
  <si>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</si>
  <si>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</si>
  <si>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</si>
  <si>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</si>
  <si>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</si>
  <si>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</si>
  <si>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</si>
  <si>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</si>
  <si>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</si>
  <si>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</si>
  <si>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</si>
  <si>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</si>
  <si>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</si>
  <si>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</si>
  <si>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</si>
  <si>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</si>
  <si>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</si>
  <si>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</si>
  <si>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</si>
  <si>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</si>
  <si>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</si>
  <si>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</si>
  <si>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</si>
  <si>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</si>
  <si>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</si>
  <si>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</si>
  <si>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</si>
  <si>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</si>
  <si>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</si>
  <si>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</si>
  <si>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</si>
  <si>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</si>
  <si>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</si>
  <si>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</si>
  <si>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</si>
  <si>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</si>
  <si>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</si>
  <si>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</si>
  <si>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</si>
  <si>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</si>
  <si>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</si>
  <si>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</si>
  <si>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</si>
  <si>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</si>
  <si>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</si>
  <si>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</si>
  <si>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</si>
  <si>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</si>
  <si>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</si>
  <si>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</si>
  <si>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</si>
  <si>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</si>
  <si>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</si>
  <si>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</si>
  <si>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</si>
  <si>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</si>
  <si>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</si>
  <si>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</si>
  <si>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</si>
  <si>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</si>
  <si>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</si>
  <si>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</si>
  <si>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</si>
  <si>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</si>
  <si>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</si>
  <si>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</si>
  <si>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</si>
  <si>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</si>
  <si>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</si>
  <si>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</si>
  <si>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</si>
  <si>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</si>
  <si>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</si>
  <si>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</si>
  <si>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</si>
  <si>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</si>
  <si>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</si>
  <si>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</si>
  <si>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</si>
  <si>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</si>
  <si>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</si>
  <si>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</si>
  <si>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</si>
  <si>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</si>
  <si>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</si>
  <si>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</si>
  <si>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</si>
  <si>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</si>
  <si>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</si>
  <si>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</si>
  <si>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</si>
  <si>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</si>
  <si>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</si>
  <si>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</si>
  <si>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</si>
  <si>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</si>
  <si>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</si>
  <si>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</si>
  <si>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</si>
  <si>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</si>
  <si>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</si>
  <si>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</si>
  <si>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</si>
  <si>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</si>
  <si>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</si>
  <si>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</si>
  <si>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</si>
  <si>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</si>
  <si>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</si>
  <si>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</si>
  <si>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</si>
  <si>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</si>
  <si>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</si>
  <si>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</si>
  <si>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</si>
  <si>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</si>
  <si>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</si>
  <si>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</si>
  <si>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</si>
  <si>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</si>
  <si>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</si>
  <si>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</si>
  <si>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</si>
  <si>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</si>
  <si>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</si>
  <si>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</si>
  <si>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</si>
  <si>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</si>
  <si>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</si>
  <si>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</si>
  <si>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</si>
  <si>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</si>
  <si>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</si>
  <si>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</si>
  <si>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</si>
  <si>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</si>
  <si>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</si>
  <si>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</si>
  <si>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</si>
  <si>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</si>
  <si>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</si>
  <si>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</si>
  <si>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</si>
  <si>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</si>
  <si>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</si>
  <si>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</si>
  <si>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</si>
  <si>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</si>
  <si>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</si>
  <si>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</si>
  <si>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</si>
  <si>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</si>
  <si>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</si>
  <si>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</si>
  <si>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</si>
  <si>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</si>
  <si>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</si>
  <si>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</si>
  <si>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</si>
  <si>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</si>
  <si>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</si>
  <si>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</si>
  <si>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</si>
  <si>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</si>
  <si>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</si>
  <si>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</si>
  <si>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</si>
  <si>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</si>
  <si>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</si>
  <si>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</si>
  <si>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</si>
  <si>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</si>
  <si>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</si>
  <si>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</si>
  <si>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</si>
  <si>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</si>
  <si>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</si>
  <si>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</si>
  <si>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</si>
  <si>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</si>
  <si>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</si>
  <si>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</si>
  <si>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</si>
  <si>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</si>
  <si>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</si>
  <si>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</si>
  <si>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</si>
  <si>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</si>
  <si>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</si>
  <si>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</si>
  <si>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</si>
  <si>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</si>
  <si>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</si>
  <si>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</si>
  <si>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</si>
  <si>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</si>
  <si>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</si>
  <si>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</si>
  <si>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</si>
  <si>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</si>
  <si>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</si>
  <si>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</si>
  <si>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</si>
  <si>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</si>
  <si>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</si>
  <si>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</si>
  <si>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</si>
  <si>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</si>
  <si>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</si>
  <si>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</si>
  <si>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</si>
  <si>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</si>
  <si>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</si>
  <si>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</si>
  <si>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</si>
  <si>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</si>
  <si>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</si>
  <si>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</si>
  <si>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</si>
  <si>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</si>
  <si>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</si>
  <si>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</si>
  <si>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</si>
  <si>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</si>
  <si>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</si>
  <si>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</si>
  <si>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</si>
  <si>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</si>
  <si>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</si>
  <si>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</si>
  <si>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</si>
  <si>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</si>
  <si>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</si>
  <si>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</si>
  <si>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</si>
  <si>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</si>
  <si>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</si>
  <si>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</si>
  <si>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</si>
  <si>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</si>
  <si>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</si>
  <si>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</si>
  <si>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</si>
  <si>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</si>
  <si>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</si>
  <si>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</si>
  <si>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</si>
  <si>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</si>
  <si>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</si>
  <si>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</si>
  <si>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</si>
  <si>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</si>
  <si>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</si>
  <si>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</si>
  <si>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</si>
  <si>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</si>
  <si>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</si>
  <si>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</si>
  <si>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</si>
  <si>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</si>
  <si>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</si>
  <si>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</si>
  <si>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</si>
  <si>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</si>
  <si>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</si>
  <si>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</si>
  <si>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</si>
  <si>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</si>
  <si>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</si>
  <si>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</si>
  <si>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</si>
  <si>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</si>
  <si>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</si>
  <si>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</si>
  <si>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</si>
  <si>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</si>
  <si>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</si>
  <si>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</si>
  <si>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</si>
  <si>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</si>
  <si>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</si>
  <si>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</si>
  <si>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</si>
  <si>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</si>
  <si>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</si>
  <si>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</si>
  <si>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</si>
  <si>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</si>
  <si>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</si>
  <si>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</si>
  <si>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</si>
  <si>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</si>
  <si>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</si>
  <si>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</si>
  <si>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</si>
  <si>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</si>
  <si>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</si>
  <si>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</si>
  <si>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</si>
  <si>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</si>
  <si>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</si>
  <si>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</si>
  <si>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</si>
  <si>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</si>
  <si>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</si>
  <si>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</si>
  <si>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</si>
  <si>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</si>
  <si>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</si>
  <si>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</si>
  <si>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</si>
  <si>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</si>
  <si>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</si>
  <si>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</si>
  <si>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</si>
  <si>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</si>
  <si>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</si>
  <si>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</si>
  <si>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</si>
  <si>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</si>
  <si>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</si>
  <si>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</si>
  <si>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</si>
  <si>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</si>
  <si>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</si>
  <si>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</si>
  <si>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</si>
  <si>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</si>
  <si>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</si>
  <si>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</si>
  <si>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</si>
  <si>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</si>
  <si>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</si>
  <si>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</si>
  <si>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</si>
  <si>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</si>
  <si>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</si>
  <si>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</si>
  <si>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</si>
  <si>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</si>
  <si>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</si>
  <si>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</si>
  <si>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</si>
  <si>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</si>
  <si>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</si>
  <si>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</si>
  <si>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</si>
  <si>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</si>
  <si>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</si>
  <si>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</si>
  <si>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</si>
  <si>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</si>
  <si>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</si>
  <si>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</si>
  <si>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</si>
  <si>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</si>
  <si>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</si>
  <si>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</si>
  <si>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</si>
  <si>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</si>
  <si>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</si>
  <si>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</si>
  <si>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</si>
  <si>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</si>
  <si>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</si>
  <si>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</si>
  <si>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</si>
  <si>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</si>
  <si>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</si>
  <si>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</si>
  <si>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</si>
  <si>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</si>
  <si>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</si>
  <si>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</si>
  <si>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</si>
  <si>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</si>
  <si>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</si>
  <si>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</si>
  <si>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</si>
  <si>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</si>
  <si>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</si>
  <si>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</si>
  <si>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</si>
  <si>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</si>
  <si>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</si>
  <si>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</si>
  <si>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</si>
  <si>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</si>
  <si>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</si>
  <si>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</si>
  <si>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</si>
  <si>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</si>
  <si>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</si>
  <si>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</si>
  <si>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</si>
  <si>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</si>
  <si>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</si>
  <si>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</si>
  <si>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</si>
  <si>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</si>
  <si>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</si>
  <si>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</si>
  <si>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</si>
  <si>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</si>
  <si>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</si>
  <si>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</si>
  <si>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</si>
  <si>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</si>
  <si>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</si>
  <si>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</si>
  <si>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</si>
  <si>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</si>
  <si>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</si>
  <si>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</si>
  <si>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</si>
  <si>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</si>
  <si>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</si>
  <si>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</si>
  <si>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</si>
  <si>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</si>
  <si>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</si>
  <si>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</si>
  <si>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</si>
  <si>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</si>
  <si>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</si>
  <si>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</si>
  <si>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</si>
  <si>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</si>
  <si>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</si>
  <si>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</si>
  <si>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</si>
  <si>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</si>
  <si>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</si>
  <si>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</si>
  <si>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</si>
  <si>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</si>
  <si>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</si>
  <si>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</si>
  <si>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</si>
  <si>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</si>
  <si>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</si>
  <si>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</si>
  <si>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</si>
  <si>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</si>
  <si>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</si>
  <si>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</si>
  <si>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</si>
  <si>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</si>
  <si>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</si>
  <si>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</si>
  <si>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</si>
  <si>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</si>
  <si>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</si>
  <si>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</si>
  <si>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</si>
  <si>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</si>
  <si>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</si>
  <si>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</si>
  <si>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</si>
  <si>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</si>
  <si>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</si>
  <si>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</si>
  <si>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</si>
  <si>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</si>
  <si>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</si>
  <si>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</si>
  <si>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</si>
  <si>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</si>
  <si>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</si>
  <si>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</si>
  <si>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</si>
  <si>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</si>
  <si>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</si>
  <si>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</si>
  <si>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</si>
  <si>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</si>
  <si>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</si>
  <si>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</si>
  <si>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</si>
  <si>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</si>
  <si>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</si>
  <si>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</si>
  <si>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</si>
  <si>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</si>
  <si>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</si>
  <si>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</si>
  <si>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</si>
  <si>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</si>
  <si>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</si>
  <si>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</si>
  <si>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</si>
  <si>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</si>
  <si>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</si>
  <si>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</si>
  <si>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</si>
  <si>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</si>
  <si>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</si>
  <si>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</si>
  <si>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</si>
  <si>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</si>
  <si>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</si>
  <si>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</si>
  <si>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</si>
  <si>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</si>
  <si>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</si>
  <si>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</si>
  <si>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</si>
  <si>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</si>
  <si>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</si>
  <si>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</si>
  <si>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</si>
  <si>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</si>
  <si>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</si>
  <si>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</si>
  <si>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</si>
  <si>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</si>
  <si>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</si>
  <si>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</si>
  <si>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</si>
  <si>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</si>
  <si>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</si>
  <si>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</si>
  <si>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</si>
  <si>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</si>
  <si>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</si>
  <si>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</si>
  <si>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</si>
  <si>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</si>
  <si>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</si>
  <si>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</si>
  <si>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</si>
  <si>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</si>
  <si>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</si>
  <si>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</si>
  <si>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</si>
  <si>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</si>
  <si>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</si>
  <si>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</si>
  <si>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</si>
  <si>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</si>
  <si>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</si>
  <si>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</si>
  <si>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</si>
  <si>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</si>
  <si>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</si>
  <si>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</si>
  <si>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</si>
  <si>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</si>
  <si>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</si>
  <si>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</si>
  <si>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</si>
  <si>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</si>
  <si>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</si>
  <si>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</si>
  <si>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</si>
  <si>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</si>
  <si>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</si>
  <si>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</si>
  <si>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</si>
  <si>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</si>
  <si>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</si>
  <si>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</si>
  <si>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</si>
  <si>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</si>
  <si>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</si>
  <si>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</si>
  <si>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</si>
  <si>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</si>
  <si>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</si>
  <si>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</si>
  <si>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</si>
  <si>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</si>
  <si>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</si>
  <si>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</si>
  <si>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</si>
  <si>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</si>
  <si>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</si>
  <si>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</si>
  <si>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</si>
  <si>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</si>
  <si>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</si>
  <si>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</si>
  <si>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</si>
  <si>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</si>
  <si>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</si>
  <si>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</si>
  <si>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</si>
  <si>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</si>
  <si>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</si>
  <si>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</si>
  <si>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</si>
  <si>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</si>
  <si>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</si>
  <si>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</si>
  <si>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</si>
  <si>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</si>
  <si>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</si>
  <si>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</si>
  <si>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</si>
  <si>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</si>
  <si>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</si>
  <si>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</si>
  <si>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</si>
  <si>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</si>
  <si>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</si>
  <si>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</si>
  <si>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</si>
  <si>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</si>
  <si>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</si>
  <si>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</si>
  <si>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</si>
  <si>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</si>
  <si>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</si>
  <si>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</si>
  <si>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</si>
  <si>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</si>
  <si>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</si>
  <si>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</si>
  <si>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</si>
  <si>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</si>
  <si>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</si>
  <si>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</si>
  <si>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</si>
  <si>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</si>
  <si>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</si>
  <si>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</si>
  <si>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</si>
  <si>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</si>
  <si>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</si>
  <si>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</si>
  <si>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</si>
  <si>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</si>
  <si>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</si>
  <si>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</si>
  <si>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</si>
  <si>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</si>
  <si>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</si>
  <si>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</si>
  <si>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</si>
  <si>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</si>
  <si>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</si>
  <si>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</si>
  <si>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</si>
  <si>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</si>
  <si>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</si>
  <si>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</si>
  <si>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</si>
  <si>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</si>
  <si>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</si>
  <si>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</si>
  <si>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</si>
  <si>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</si>
  <si>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</si>
  <si>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</si>
  <si>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</si>
  <si>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</si>
  <si>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</si>
  <si>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</si>
  <si>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</si>
  <si>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</si>
  <si>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</si>
  <si>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</si>
  <si>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</si>
  <si>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</si>
  <si>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</si>
  <si>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</si>
  <si>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</si>
  <si>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</si>
  <si>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</si>
  <si>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</si>
  <si>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</si>
  <si>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</si>
  <si>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</si>
  <si>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</si>
  <si>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</si>
  <si>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</si>
  <si>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</si>
  <si>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</si>
  <si>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</si>
  <si>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</si>
  <si>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</si>
  <si>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</si>
  <si>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</si>
  <si>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</si>
  <si>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</si>
  <si>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</si>
  <si>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</si>
  <si>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</si>
  <si>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</si>
  <si>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</si>
  <si>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</si>
  <si>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</si>
  <si>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</si>
  <si>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</si>
  <si>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</si>
  <si>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</si>
  <si>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</si>
  <si>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</si>
  <si>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</si>
  <si>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</si>
  <si>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</si>
  <si>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</si>
  <si>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</si>
  <si>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</si>
  <si>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</si>
  <si>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</si>
  <si>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</si>
  <si>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</si>
  <si>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</si>
  <si>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</si>
  <si>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</si>
  <si>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</si>
  <si>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</si>
  <si>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</si>
  <si>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</si>
  <si>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</si>
  <si>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</si>
  <si>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</si>
  <si>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</si>
  <si>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</si>
  <si>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</si>
  <si>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</si>
  <si>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</si>
  <si>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</si>
  <si>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</si>
  <si>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</si>
  <si>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</si>
  <si>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</si>
  <si>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</si>
  <si>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</si>
  <si>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</si>
  <si>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</si>
  <si>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</si>
  <si>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</si>
  <si>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</si>
  <si>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</si>
  <si>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</si>
  <si>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</si>
  <si>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</si>
  <si>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</si>
  <si>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</si>
  <si>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</si>
  <si>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</si>
  <si>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</si>
  <si>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</si>
  <si>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</si>
  <si>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</si>
  <si>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</si>
  <si>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</si>
  <si>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</si>
  <si>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</si>
  <si>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</si>
  <si>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</si>
  <si>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</si>
  <si>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</si>
  <si>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</si>
  <si>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</si>
  <si>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</si>
  <si>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</si>
  <si>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</si>
  <si>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</si>
  <si>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</si>
  <si>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</si>
  <si>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</si>
  <si>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</si>
  <si>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</si>
  <si>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</si>
  <si>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</si>
  <si>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</si>
  <si>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</si>
  <si>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</si>
  <si>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</si>
  <si>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</si>
  <si>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</si>
  <si>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</si>
  <si>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</si>
  <si>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</si>
  <si>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</si>
  <si>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</si>
  <si>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</si>
  <si>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</si>
  <si>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</si>
  <si>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</si>
  <si>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</si>
  <si>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</si>
  <si>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</si>
  <si>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</si>
  <si>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</si>
  <si>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</si>
  <si>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</si>
  <si>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</si>
  <si>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</si>
  <si>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</si>
  <si>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</si>
  <si>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</si>
  <si>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</si>
  <si>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</si>
  <si>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</si>
  <si>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</si>
  <si>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</si>
  <si>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</si>
  <si>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</si>
  <si>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</si>
  <si>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</si>
  <si>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</si>
  <si>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</si>
  <si>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</si>
  <si>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</si>
  <si>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</si>
  <si>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</si>
  <si>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</si>
  <si>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</si>
  <si>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</si>
  <si>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</si>
  <si>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</si>
  <si>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</si>
  <si>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</si>
  <si>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</si>
  <si>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</si>
  <si>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</si>
  <si>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</si>
  <si>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</si>
  <si>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</si>
  <si>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</si>
  <si>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</si>
  <si>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</si>
  <si>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</si>
  <si>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</si>
  <si>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</si>
  <si>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</si>
  <si>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</si>
  <si>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</si>
  <si>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</si>
  <si>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</si>
  <si>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</si>
  <si>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</si>
  <si>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</si>
  <si>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</si>
  <si>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</si>
  <si>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</si>
  <si>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</si>
  <si>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</si>
  <si>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</si>
  <si>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</si>
  <si>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</si>
  <si>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</si>
  <si>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</si>
  <si>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</si>
  <si>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</si>
  <si>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</si>
  <si>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</si>
  <si>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</si>
  <si>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</si>
  <si>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</si>
  <si>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</si>
  <si>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</si>
  <si>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</si>
  <si>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</si>
  <si>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</si>
  <si>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</si>
  <si>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</si>
  <si>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</si>
  <si>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</si>
  <si>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</si>
  <si>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</si>
  <si>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</si>
  <si>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</si>
  <si>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</si>
  <si>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</si>
  <si>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</si>
  <si>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</si>
  <si>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</si>
  <si>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</si>
  <si>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</si>
  <si>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</si>
  <si>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</si>
  <si>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</si>
  <si>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</si>
  <si>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</si>
  <si>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</si>
  <si>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</si>
  <si>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</si>
  <si>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</si>
  <si>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</si>
  <si>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</si>
  <si>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</si>
  <si>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</si>
  <si>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</si>
  <si>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</si>
  <si>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</si>
  <si>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</si>
  <si>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</si>
  <si>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</si>
  <si>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</si>
  <si>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</si>
  <si>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</si>
  <si>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</si>
  <si>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</si>
  <si>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</si>
  <si>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</si>
  <si>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</si>
  <si>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</si>
  <si>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</si>
  <si>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</si>
  <si>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</si>
  <si>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</si>
  <si>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</si>
  <si>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</si>
  <si>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</si>
  <si>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</si>
  <si>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</si>
  <si>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</si>
  <si>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</si>
  <si>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</si>
  <si>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</si>
  <si>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</si>
  <si>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</si>
  <si>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</si>
  <si>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</si>
  <si>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</si>
  <si>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</si>
  <si>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</si>
  <si>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</si>
  <si>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</si>
  <si>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</si>
  <si>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</si>
  <si>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</si>
  <si>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</si>
  <si>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</si>
  <si>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</si>
  <si>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</si>
  <si>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</si>
  <si>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</si>
  <si>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</si>
  <si>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</si>
  <si>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</si>
  <si>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</si>
  <si>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</si>
  <si>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</si>
  <si>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</si>
  <si>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</si>
  <si>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</si>
  <si>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</si>
  <si>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</si>
  <si>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</si>
  <si>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</si>
  <si>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</si>
  <si>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</si>
  <si>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</si>
  <si>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</si>
  <si>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</si>
  <si>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</si>
  <si>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</si>
  <si>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</si>
  <si>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</si>
  <si>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</si>
  <si>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</si>
  <si>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</si>
  <si>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</si>
  <si>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</si>
  <si>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</si>
  <si>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</si>
  <si>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</si>
  <si>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</si>
  <si>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</si>
  <si>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</si>
  <si>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</si>
  <si>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</si>
  <si>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</si>
  <si>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</si>
  <si>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</si>
  <si>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</si>
  <si>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</si>
  <si>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</si>
  <si>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</si>
  <si>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</si>
  <si>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</si>
  <si>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</si>
  <si>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</si>
  <si>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</si>
  <si>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</si>
  <si>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</si>
  <si>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</si>
  <si>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</si>
  <si>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</si>
  <si>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</si>
  <si>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</si>
  <si>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</si>
  <si>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</si>
  <si>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</si>
  <si>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</si>
  <si>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</si>
  <si>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</si>
  <si>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</si>
  <si>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</si>
  <si>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</si>
  <si>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</si>
  <si>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</si>
  <si>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</si>
  <si>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</si>
  <si>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</si>
  <si>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</si>
  <si>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</si>
  <si>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</si>
  <si>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</si>
  <si>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</si>
  <si>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</si>
  <si>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</si>
  <si>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</si>
  <si>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</si>
  <si>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</si>
  <si>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</si>
  <si>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</si>
  <si>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</si>
  <si>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</si>
  <si>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</si>
  <si>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</si>
  <si>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</si>
  <si>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</si>
  <si>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</si>
  <si>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</si>
  <si>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</si>
  <si>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</si>
  <si>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</si>
  <si>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</si>
  <si>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</si>
  <si>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</si>
  <si>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</si>
  <si>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</si>
  <si>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</si>
  <si>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</si>
  <si>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</si>
  <si>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</si>
  <si>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</si>
  <si>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</si>
  <si>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</si>
  <si>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</si>
  <si>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</si>
  <si>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</si>
  <si>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</si>
  <si>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</si>
  <si>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</si>
  <si>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</si>
  <si>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</si>
  <si>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</si>
  <si>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</si>
  <si>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</si>
  <si>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</si>
  <si>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</si>
  <si>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</si>
  <si>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</si>
  <si>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</si>
  <si>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</si>
  <si>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</si>
  <si>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</si>
  <si>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</si>
  <si>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</si>
  <si>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</si>
  <si>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</si>
  <si>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</si>
  <si>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</si>
  <si>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</si>
  <si>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</si>
  <si>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</si>
  <si>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</si>
  <si>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</si>
  <si>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</si>
  <si>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</si>
  <si>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</si>
  <si>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</si>
  <si>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</si>
  <si>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</si>
  <si>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</si>
  <si>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</si>
  <si>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</si>
  <si>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</si>
  <si>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</si>
  <si>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</si>
  <si>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</si>
  <si>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</si>
  <si>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</si>
  <si>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</si>
  <si>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</si>
  <si>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</si>
  <si>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</si>
  <si>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</si>
  <si>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</si>
  <si>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</si>
  <si>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</si>
  <si>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</si>
  <si>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</si>
  <si>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</si>
  <si>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</si>
  <si>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</si>
  <si>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</si>
  <si>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</si>
  <si>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</si>
  <si>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</si>
  <si>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</si>
  <si>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</si>
  <si>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</si>
  <si>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</si>
  <si>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</si>
  <si>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</si>
  <si>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</si>
  <si>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</si>
  <si>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</si>
  <si>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</si>
  <si>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</si>
  <si>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</si>
  <si>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</si>
  <si>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</si>
  <si>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</si>
  <si>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</si>
  <si>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</si>
  <si>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</si>
  <si>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</si>
  <si>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</si>
  <si>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</si>
  <si>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</si>
  <si>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</si>
  <si>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</si>
  <si>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</si>
  <si>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</si>
  <si>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</si>
  <si>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</si>
  <si>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</si>
  <si>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</si>
  <si>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</si>
  <si>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</si>
  <si>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</si>
  <si>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</si>
  <si>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</si>
  <si>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</si>
  <si>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</si>
  <si>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</si>
  <si>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</si>
  <si>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</si>
  <si>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</si>
  <si>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</si>
  <si>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</si>
  <si>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</si>
  <si>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</si>
  <si>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</si>
  <si>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</si>
  <si>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</si>
  <si>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</si>
  <si>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</si>
  <si>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</si>
  <si>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</si>
  <si>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</si>
  <si>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</si>
  <si>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</si>
  <si>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</si>
  <si>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</si>
  <si>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</si>
  <si>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</si>
  <si>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</si>
  <si>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</si>
  <si>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</si>
  <si>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</si>
  <si>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</si>
  <si>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</si>
  <si>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</si>
  <si>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</si>
  <si>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</si>
  <si>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</si>
  <si>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</si>
  <si>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</si>
  <si>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</si>
  <si>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</si>
  <si>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</si>
  <si>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</si>
  <si>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</si>
  <si>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</si>
  <si>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</si>
  <si>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</si>
  <si>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</si>
  <si>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</si>
  <si>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</si>
  <si>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</si>
  <si>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</si>
  <si>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</si>
  <si>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</si>
  <si>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</si>
  <si>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</si>
  <si>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</si>
  <si>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</si>
  <si>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</si>
  <si>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</si>
  <si>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</si>
  <si>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</si>
  <si>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</si>
  <si>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</si>
  <si>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</si>
  <si>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</si>
  <si>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</si>
  <si>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</si>
  <si>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</si>
  <si>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</si>
  <si>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</si>
  <si>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</si>
  <si>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</si>
  <si>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</si>
  <si>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</si>
  <si>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</si>
  <si>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</si>
  <si>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</si>
  <si>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</si>
  <si>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</si>
  <si>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</si>
  <si>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</si>
  <si>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</si>
  <si>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</si>
  <si>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</si>
  <si>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</si>
  <si>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</si>
  <si>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</si>
  <si>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</si>
  <si>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</si>
  <si>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</si>
  <si>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</si>
  <si>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</si>
  <si>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</si>
  <si>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</si>
  <si>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</si>
  <si>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</si>
  <si>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</si>
  <si>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</si>
  <si>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</si>
  <si>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</si>
  <si>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</si>
  <si>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</si>
  <si>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</si>
  <si>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</si>
  <si>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</si>
  <si>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</si>
  <si>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</si>
  <si>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</si>
  <si>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</si>
  <si>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</si>
  <si>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</si>
  <si>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</si>
  <si>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</si>
  <si>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</si>
  <si>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</si>
  <si>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</si>
  <si>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</si>
  <si>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</si>
  <si>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</si>
  <si>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</si>
  <si>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</si>
  <si>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</si>
  <si>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</si>
  <si>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</si>
  <si>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</si>
  <si>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</si>
  <si>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</si>
  <si>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</si>
  <si>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</si>
  <si>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</si>
  <si>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</si>
  <si>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</si>
  <si>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</si>
  <si>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</si>
  <si>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</si>
  <si>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</si>
  <si>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</si>
  <si>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</si>
  <si>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</si>
  <si>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</si>
  <si>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</si>
  <si>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</si>
  <si>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</si>
  <si>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</si>
  <si>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</si>
  <si>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</si>
  <si>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</si>
  <si>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</si>
  <si>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</si>
  <si>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</si>
  <si>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</si>
  <si>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</si>
  <si>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</si>
  <si>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</si>
  <si>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</si>
  <si>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</si>
  <si>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</si>
  <si>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</si>
  <si>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</si>
  <si>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</si>
  <si>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</si>
  <si>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</si>
  <si>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</si>
  <si>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</si>
  <si>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</si>
  <si>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</si>
  <si>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</si>
  <si>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</si>
  <si>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</si>
  <si>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</si>
  <si>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</si>
  <si>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</si>
  <si>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</si>
  <si>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</si>
  <si>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</si>
  <si>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</si>
  <si>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</si>
  <si>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</si>
  <si>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</si>
  <si>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</si>
  <si>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</si>
  <si>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</si>
  <si>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</si>
  <si>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</si>
  <si>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</si>
  <si>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</si>
  <si>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</si>
  <si>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</si>
  <si>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</si>
  <si>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</si>
  <si>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</si>
  <si>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</si>
  <si>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</si>
  <si>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</si>
  <si>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</si>
  <si>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</si>
  <si>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</si>
  <si>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</si>
  <si>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</si>
  <si>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</si>
  <si>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</si>
  <si>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</si>
  <si>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</si>
  <si>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</si>
  <si>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</si>
  <si>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</si>
  <si>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</si>
  <si>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</si>
  <si>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</si>
  <si>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</si>
  <si>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</si>
  <si>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</si>
  <si>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</si>
  <si>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</si>
  <si>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</si>
  <si>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</si>
  <si>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</si>
  <si>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</si>
  <si>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</si>
  <si>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</si>
  <si>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</si>
  <si>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</si>
  <si>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</si>
  <si>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</si>
  <si>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</si>
  <si>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</si>
  <si>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</si>
  <si>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</si>
  <si>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</si>
  <si>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</si>
  <si>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</si>
  <si>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</si>
  <si>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</si>
  <si>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</si>
  <si>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</si>
  <si>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</si>
  <si>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</si>
  <si>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</si>
  <si>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</si>
  <si>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</si>
  <si>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</si>
  <si>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</si>
  <si>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</si>
  <si>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</si>
  <si>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</si>
  <si>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</si>
  <si>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</si>
  <si>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</si>
  <si>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</si>
  <si>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</si>
  <si>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</si>
  <si>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</si>
  <si>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</si>
  <si>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</si>
  <si>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</si>
  <si>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</si>
  <si>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</si>
  <si>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</si>
  <si>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</si>
  <si>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</si>
  <si>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</si>
  <si>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</si>
  <si>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</si>
  <si>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</si>
  <si>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</si>
  <si>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</si>
  <si>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</si>
  <si>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</si>
  <si>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</si>
  <si>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</si>
  <si>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</si>
  <si>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</si>
  <si>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</si>
  <si>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</si>
  <si>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</si>
  <si>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</si>
  <si>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</si>
  <si>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</si>
  <si>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</si>
  <si>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</si>
  <si>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</si>
  <si>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</si>
  <si>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</si>
  <si>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</si>
  <si>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</si>
  <si>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</si>
  <si>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</si>
  <si>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</si>
  <si>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</si>
  <si>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</si>
  <si>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</si>
  <si>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</si>
  <si>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</si>
  <si>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</si>
  <si>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</si>
  <si>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</si>
  <si>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</si>
  <si>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</si>
  <si>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</si>
  <si>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</si>
  <si>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</si>
  <si>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</si>
  <si>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</si>
  <si>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</si>
  <si>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</si>
  <si>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</si>
  <si>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</si>
  <si>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</si>
  <si>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</si>
  <si>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</si>
  <si>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</si>
  <si>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</si>
  <si>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</si>
  <si>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</si>
  <si>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</si>
  <si>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</si>
  <si>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</si>
  <si>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</si>
  <si>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</si>
  <si>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</si>
  <si>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</si>
  <si>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</si>
  <si>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</si>
  <si>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</si>
  <si>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</si>
  <si>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</si>
  <si>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</si>
  <si>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</si>
  <si>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</si>
  <si>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</si>
  <si>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</si>
  <si>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</si>
  <si>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</si>
  <si>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</si>
  <si>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</si>
  <si>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</si>
  <si>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</si>
  <si>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</si>
  <si>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</si>
  <si>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</si>
  <si>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</si>
  <si>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</si>
  <si>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</si>
  <si>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</si>
  <si>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</si>
  <si>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</si>
  <si>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</si>
  <si>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</si>
  <si>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</si>
  <si>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</si>
  <si>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</si>
  <si>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</si>
  <si>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</si>
  <si>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</si>
  <si>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</si>
  <si>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</si>
  <si>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</si>
  <si>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</si>
  <si>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</si>
  <si>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</si>
  <si>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</si>
  <si>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</si>
  <si>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</si>
  <si>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</si>
  <si>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</si>
  <si>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</si>
  <si>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</si>
  <si>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</si>
  <si>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</si>
  <si>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</si>
  <si>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</si>
  <si>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</si>
  <si>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</si>
  <si>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</si>
  <si>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</si>
  <si>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</si>
  <si>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</si>
  <si>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</si>
  <si>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</si>
  <si>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</si>
  <si>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</si>
  <si>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</si>
  <si>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</si>
  <si>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</si>
  <si>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</si>
  <si>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</si>
  <si>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</si>
  <si>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</si>
  <si>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</si>
  <si>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</si>
  <si>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</si>
  <si>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</si>
  <si>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</si>
  <si>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</si>
  <si>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</si>
  <si>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</si>
  <si>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</si>
  <si>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</si>
  <si>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</si>
  <si>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</si>
  <si>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</si>
  <si>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</si>
  <si>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</si>
  <si>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</si>
  <si>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</si>
  <si>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</si>
  <si>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</si>
  <si>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</si>
  <si>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</si>
  <si>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</si>
  <si>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</si>
  <si>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</si>
  <si>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</si>
  <si>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</si>
  <si>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</si>
  <si>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</si>
  <si>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</si>
  <si>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</si>
  <si>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</si>
  <si>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</si>
  <si>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</si>
  <si>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</si>
  <si>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</si>
  <si>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</si>
  <si>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</si>
  <si>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</si>
  <si>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</si>
  <si>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</si>
  <si>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</si>
  <si>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</si>
  <si>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</si>
  <si>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</si>
  <si>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</si>
  <si>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</si>
  <si>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</si>
  <si>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</si>
  <si>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</si>
  <si>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</si>
  <si>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</si>
  <si>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</si>
  <si>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</si>
  <si>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</si>
  <si>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</si>
  <si>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</si>
  <si>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</si>
  <si>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</si>
  <si>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</si>
  <si>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</si>
  <si>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</si>
  <si>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</si>
  <si>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</si>
  <si>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</si>
  <si>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</si>
  <si>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</si>
  <si>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</si>
  <si>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</si>
  <si>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</si>
  <si>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</si>
  <si>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</si>
  <si>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</si>
  <si>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</si>
  <si>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</si>
  <si>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</si>
  <si>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</si>
  <si>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</si>
  <si>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</si>
  <si>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</si>
  <si>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</si>
  <si>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</si>
  <si>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</si>
  <si>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</si>
  <si>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</si>
  <si>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</si>
  <si>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</si>
  <si>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</si>
  <si>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</si>
  <si>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</si>
  <si>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</si>
  <si>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</si>
  <si>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</si>
  <si>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</si>
  <si>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</si>
  <si>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</si>
  <si>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</si>
  <si>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</si>
  <si>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</si>
  <si>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</si>
  <si>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</si>
  <si>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</si>
  <si>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</si>
  <si>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</si>
  <si>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</si>
  <si>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</si>
  <si>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</si>
  <si>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</si>
  <si>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</si>
  <si>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</si>
  <si>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</si>
  <si>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</si>
  <si>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</si>
  <si>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</si>
  <si>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</si>
  <si>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</si>
  <si>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</si>
  <si>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</si>
  <si>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</si>
  <si>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</si>
  <si>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</si>
  <si>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</si>
  <si>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</si>
  <si>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</si>
  <si>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</si>
  <si>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</si>
  <si>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</si>
  <si>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</si>
  <si>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</si>
  <si>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</si>
  <si>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</si>
  <si>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</si>
  <si>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</si>
  <si>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</si>
  <si>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</si>
  <si>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</si>
  <si>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</si>
  <si>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</si>
  <si>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</si>
  <si>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</si>
  <si>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</si>
  <si>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</si>
  <si>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</si>
  <si>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</si>
  <si>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</si>
  <si>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</si>
  <si>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</si>
  <si>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</si>
  <si>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</si>
  <si>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</si>
  <si>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</si>
  <si>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</si>
  <si>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</si>
  <si>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</si>
  <si>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</si>
  <si>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</si>
  <si>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</si>
  <si>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</si>
  <si>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</si>
  <si>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</si>
  <si>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</si>
  <si>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</si>
  <si>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</si>
  <si>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</si>
  <si>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</si>
  <si>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</si>
  <si>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</si>
  <si>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</si>
  <si>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</si>
  <si>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</si>
  <si>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</si>
  <si>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</si>
  <si>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</si>
  <si>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</si>
  <si>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</si>
  <si>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</si>
  <si>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</si>
  <si>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</si>
  <si>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</si>
  <si>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</si>
  <si>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</si>
  <si>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</si>
  <si>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</si>
  <si>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</si>
  <si>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</si>
  <si>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</si>
  <si>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</si>
  <si>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</si>
  <si>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</si>
  <si>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</si>
  <si>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</si>
  <si>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</si>
  <si>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</si>
  <si>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</si>
  <si>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</si>
  <si>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</si>
  <si>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</si>
  <si>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</si>
  <si>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</si>
  <si>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</si>
  <si>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</si>
  <si>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</si>
  <si>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</si>
  <si>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</si>
  <si>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</si>
  <si>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</si>
  <si>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</si>
  <si>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</si>
  <si>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</si>
  <si>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</si>
  <si>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</si>
  <si>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</si>
  <si>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</si>
  <si>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</si>
  <si>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</si>
  <si>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</si>
  <si>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</si>
  <si>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</si>
  <si>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</si>
  <si>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</si>
  <si>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</si>
  <si>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</si>
  <si>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</si>
  <si>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</si>
  <si>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</si>
  <si>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</si>
  <si>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</si>
  <si>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</si>
  <si>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</si>
  <si>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</si>
  <si>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</si>
  <si>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</si>
  <si>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</si>
  <si>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</si>
  <si>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</si>
  <si>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</si>
  <si>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</si>
  <si>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</si>
  <si>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</si>
  <si>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</si>
  <si>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</si>
  <si>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</si>
  <si>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</si>
  <si>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</si>
  <si>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</si>
  <si>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</si>
  <si>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</si>
  <si>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</si>
  <si>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</si>
  <si>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</si>
  <si>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</si>
  <si>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</si>
  <si>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</si>
  <si>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</si>
  <si>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</si>
  <si>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</si>
  <si>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</si>
  <si>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</si>
  <si>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</si>
  <si>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</si>
  <si>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</si>
  <si>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</si>
  <si>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</si>
  <si>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</si>
  <si>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</si>
  <si>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</si>
  <si>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</si>
  <si>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</si>
  <si>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</si>
  <si>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</si>
  <si>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</si>
  <si>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</si>
  <si>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</si>
  <si>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</si>
  <si>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</si>
  <si>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</si>
  <si>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</si>
  <si>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</si>
  <si>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</si>
  <si>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</si>
  <si>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</si>
  <si>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</si>
  <si>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</si>
  <si>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</si>
  <si>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</si>
  <si>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</si>
  <si>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</si>
  <si>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</si>
  <si>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</si>
  <si>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</si>
  <si>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</si>
  <si>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</si>
  <si>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</si>
  <si>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</si>
  <si>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</si>
  <si>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</si>
  <si>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</si>
  <si>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</si>
  <si>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</si>
  <si>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</si>
  <si>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</si>
  <si>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</si>
  <si>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</si>
  <si>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</si>
  <si>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</si>
  <si>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</si>
  <si>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</si>
  <si>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</si>
  <si>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</si>
  <si>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</si>
  <si>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</si>
  <si>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</si>
  <si>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</si>
  <si>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</si>
  <si>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</si>
  <si>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</si>
  <si>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</si>
  <si>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</si>
  <si>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</si>
  <si>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</si>
  <si>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</si>
  <si>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</si>
  <si>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</si>
  <si>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</si>
  <si>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</si>
  <si>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</si>
  <si>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</si>
  <si>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</si>
  <si>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</si>
  <si>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</si>
  <si>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</si>
  <si>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</si>
  <si>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</si>
  <si>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</si>
  <si>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</si>
  <si>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</si>
  <si>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</si>
  <si>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</si>
  <si>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</si>
  <si>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</si>
  <si>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</si>
  <si>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</si>
  <si>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</si>
  <si>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</si>
  <si>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</si>
  <si>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</si>
  <si>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</si>
  <si>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</si>
  <si>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</si>
  <si>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</si>
  <si>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</si>
  <si>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</si>
  <si>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</si>
  <si>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</si>
  <si>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</si>
  <si>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</si>
  <si>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</si>
  <si>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</si>
  <si>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</si>
  <si>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</si>
  <si>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</si>
  <si>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</si>
  <si>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</si>
  <si>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</si>
  <si>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</si>
  <si>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</si>
  <si>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</si>
  <si>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</si>
  <si>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</si>
  <si>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</si>
  <si>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</si>
  <si>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</si>
  <si>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</si>
  <si>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</si>
  <si>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</si>
  <si>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</si>
  <si>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</si>
  <si>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</si>
  <si>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</si>
  <si>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</si>
  <si>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</si>
  <si>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</si>
  <si>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</si>
  <si>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</si>
  <si>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</si>
  <si>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</si>
  <si>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</si>
  <si>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</si>
  <si>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</si>
  <si>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</si>
  <si>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</si>
  <si>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</si>
  <si>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</si>
  <si>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</si>
  <si>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</si>
  <si>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</si>
  <si>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</si>
  <si>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</si>
  <si>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</si>
  <si>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</si>
  <si>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</si>
  <si>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</si>
  <si>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</si>
  <si>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</si>
  <si>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</si>
  <si>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</si>
  <si>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</si>
  <si>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</si>
  <si>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</si>
  <si>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</si>
  <si>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</si>
  <si>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</si>
  <si>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</si>
  <si>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</si>
  <si>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</si>
  <si>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</si>
  <si>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</si>
  <si>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</si>
  <si>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</si>
  <si>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</si>
  <si>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</si>
  <si>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</si>
  <si>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</si>
  <si>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</si>
  <si>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</si>
  <si>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</si>
  <si>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</si>
  <si>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</si>
  <si>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</si>
  <si>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</si>
  <si>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</si>
  <si>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</si>
  <si>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</si>
  <si>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</si>
  <si>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</si>
  <si>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</si>
  <si>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</si>
  <si>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</si>
  <si>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</si>
  <si>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</si>
  <si>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</si>
  <si>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</si>
  <si>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</si>
  <si>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</si>
  <si>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</si>
  <si>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</si>
  <si>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</si>
  <si>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</si>
  <si>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</si>
  <si>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</si>
  <si>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</si>
  <si>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</si>
  <si>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</si>
  <si>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</si>
  <si>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</si>
  <si>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</si>
  <si>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</si>
  <si>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</si>
  <si>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</si>
  <si>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</si>
  <si>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</si>
  <si>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</si>
  <si>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</si>
  <si>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</si>
  <si>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</si>
  <si>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</si>
  <si>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</si>
  <si>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</si>
  <si>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</si>
  <si>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</si>
  <si>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</si>
  <si>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</si>
  <si>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</si>
  <si>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</si>
  <si>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</si>
  <si>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</si>
  <si>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</si>
  <si>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</si>
  <si>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</si>
  <si>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</si>
  <si>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</si>
  <si>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</si>
  <si>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</si>
  <si>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</si>
  <si>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</si>
  <si>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</si>
  <si>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</si>
  <si>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</si>
  <si>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</si>
  <si>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</si>
  <si>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</si>
  <si>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</si>
  <si>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</si>
  <si>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</si>
  <si>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</si>
  <si>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</si>
  <si>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</si>
  <si>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</si>
  <si>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</si>
  <si>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</si>
  <si>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</si>
  <si>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</si>
  <si>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</si>
  <si>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</si>
  <si>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</si>
  <si>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</si>
  <si>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</si>
  <si>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</si>
  <si>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</si>
  <si>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</si>
  <si>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</si>
  <si>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</si>
  <si>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</si>
  <si>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</si>
  <si>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</si>
  <si>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</si>
  <si>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</si>
  <si>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</si>
  <si>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</si>
  <si>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</si>
  <si>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</si>
  <si>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</si>
  <si>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</si>
  <si>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</si>
  <si>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</si>
  <si>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</si>
  <si>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</si>
  <si>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</si>
  <si>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</si>
  <si>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</si>
  <si>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</si>
  <si>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</si>
  <si>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</si>
  <si>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</si>
  <si>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</si>
  <si>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</si>
  <si>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</si>
  <si>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</si>
  <si>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</si>
  <si>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</si>
  <si>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</si>
  <si>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</si>
  <si>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</si>
  <si>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</si>
  <si>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</si>
  <si>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</si>
  <si>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</si>
  <si>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</si>
  <si>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</si>
  <si>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</si>
  <si>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</si>
  <si>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</si>
  <si>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</si>
  <si>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</si>
  <si>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</si>
  <si>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</si>
  <si>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</si>
  <si>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</si>
  <si>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</si>
  <si>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</si>
  <si>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</si>
  <si>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</si>
  <si>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</si>
  <si>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</si>
  <si>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</si>
  <si>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</si>
  <si>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</si>
  <si>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</si>
  <si>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</si>
  <si>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</si>
  <si>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</si>
  <si>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</si>
  <si>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</si>
  <si>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</si>
  <si>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</si>
  <si>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</si>
  <si>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</si>
  <si>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</si>
  <si>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</si>
  <si>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</si>
  <si>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</si>
  <si>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</si>
  <si>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</si>
  <si>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</si>
  <si>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</si>
  <si>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</si>
  <si>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</si>
  <si>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</si>
  <si>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</si>
  <si>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</si>
  <si>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</si>
  <si>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</si>
  <si>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</si>
  <si>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</si>
  <si>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</si>
  <si>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</si>
  <si>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</si>
  <si>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</si>
  <si>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</si>
  <si>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</si>
  <si>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</si>
  <si>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</si>
  <si>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</si>
  <si>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</si>
  <si>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</si>
  <si>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</si>
  <si>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</si>
  <si>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</si>
  <si>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</si>
  <si>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</si>
  <si>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</si>
  <si>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</si>
  <si>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</si>
  <si>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</si>
  <si>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</si>
  <si>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</si>
  <si>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</si>
  <si>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</si>
  <si>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</si>
  <si>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</si>
  <si>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</si>
  <si>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</si>
  <si>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</si>
  <si>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</si>
  <si>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</si>
  <si>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</si>
  <si>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</si>
  <si>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</si>
  <si>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</si>
  <si>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</si>
  <si>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</si>
  <si>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</si>
  <si>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</si>
  <si>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</si>
  <si>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</si>
  <si>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</si>
  <si>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</si>
  <si>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</si>
  <si>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</si>
  <si>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</si>
  <si>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</si>
  <si>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</si>
  <si>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</si>
  <si>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</si>
  <si>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</si>
  <si>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</si>
  <si>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</si>
  <si>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</si>
  <si>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</si>
  <si>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</si>
  <si>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</si>
  <si>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</si>
  <si>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</si>
  <si>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</si>
  <si>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</si>
  <si>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</si>
  <si>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</si>
  <si>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</si>
  <si>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</si>
  <si>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</si>
  <si>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</si>
  <si>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</si>
  <si>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</si>
  <si>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</si>
  <si>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</si>
  <si>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</si>
  <si>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</si>
  <si>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</si>
  <si>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</si>
  <si>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</si>
  <si>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</si>
  <si>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</si>
  <si>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</si>
  <si>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</si>
  <si>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</si>
  <si>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</si>
  <si>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</si>
  <si>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</si>
  <si>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</si>
  <si>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</si>
  <si>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</si>
  <si>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</si>
  <si>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</si>
  <si>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</si>
  <si>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</si>
  <si>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</si>
  <si>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</si>
  <si>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</si>
  <si>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</si>
  <si>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</si>
  <si>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</si>
  <si>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</si>
  <si>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</si>
  <si>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</si>
  <si>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</si>
  <si>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</si>
  <si>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</si>
  <si>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</si>
  <si>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</si>
  <si>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</si>
  <si>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</si>
  <si>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</si>
  <si>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</si>
  <si>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</si>
  <si>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</si>
  <si>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</si>
  <si>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</si>
  <si>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</si>
  <si>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</si>
  <si>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</si>
  <si>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</si>
  <si>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</si>
  <si>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</si>
  <si>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</si>
  <si>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</si>
  <si>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</si>
  <si>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</si>
  <si>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</si>
  <si>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</si>
  <si>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</si>
  <si>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</si>
  <si>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</si>
  <si>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</si>
  <si>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</si>
  <si>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</si>
  <si>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</si>
  <si>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</si>
  <si>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</si>
  <si>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</si>
  <si>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</si>
  <si>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</si>
  <si>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</si>
  <si>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</si>
  <si>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</si>
  <si>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</si>
  <si>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</si>
  <si>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</si>
  <si>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</si>
  <si>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</si>
  <si>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</si>
  <si>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</si>
  <si>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</si>
  <si>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</si>
  <si>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</si>
  <si>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</si>
  <si>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</si>
  <si>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</si>
  <si>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</si>
  <si>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</si>
  <si>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</si>
  <si>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</si>
  <si>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</si>
  <si>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</si>
  <si>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</si>
  <si>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</si>
  <si>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</si>
  <si>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</si>
  <si>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</si>
  <si>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</si>
  <si>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</si>
  <si>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</si>
  <si>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</si>
  <si>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</si>
  <si>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</si>
  <si>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</si>
  <si>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</si>
  <si>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</si>
  <si>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</si>
  <si>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</si>
  <si>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</si>
  <si>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</si>
  <si>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</si>
  <si>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</si>
  <si>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</si>
  <si>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</si>
  <si>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</si>
  <si>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</si>
  <si>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</si>
  <si>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</si>
  <si>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</si>
  <si>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</si>
  <si>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</si>
  <si>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</si>
  <si>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</si>
  <si>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</si>
  <si>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</si>
  <si>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</si>
  <si>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</si>
  <si>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</si>
  <si>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</si>
  <si>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</si>
  <si>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</si>
  <si>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</si>
  <si>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</si>
  <si>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</si>
  <si>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</si>
  <si>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</si>
  <si>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</si>
  <si>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</si>
  <si>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</si>
  <si>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</si>
  <si>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</si>
  <si>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</si>
  <si>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</si>
  <si>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</si>
  <si>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</si>
  <si>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</si>
  <si>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</si>
  <si>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</si>
  <si>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</si>
  <si>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</si>
  <si>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</si>
  <si>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</si>
  <si>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</si>
  <si>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</si>
  <si>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</si>
  <si>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</si>
  <si>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</si>
  <si>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</si>
  <si>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</si>
  <si>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</si>
  <si>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</si>
  <si>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</si>
  <si>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</si>
  <si>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</si>
  <si>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</si>
  <si>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</si>
  <si>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</si>
  <si>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</si>
  <si>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</si>
  <si>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</si>
  <si>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</si>
  <si>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</si>
  <si>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</si>
  <si>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</si>
  <si>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</si>
  <si>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</si>
  <si>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</si>
  <si>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</si>
  <si>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</si>
  <si>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</si>
  <si>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</si>
  <si>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</si>
  <si>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</si>
  <si>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</si>
  <si>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</si>
  <si>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</si>
  <si>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</si>
  <si>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</si>
  <si>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</si>
  <si>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</si>
  <si>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</si>
  <si>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</si>
  <si>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</si>
  <si>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</si>
  <si>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</si>
  <si>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</si>
  <si>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</si>
  <si>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</si>
  <si>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</si>
  <si>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</si>
  <si>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</si>
  <si>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</si>
  <si>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</si>
  <si>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</si>
  <si>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</si>
  <si>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</si>
  <si>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</si>
  <si>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</si>
  <si>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</si>
  <si>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</si>
  <si>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</si>
  <si>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</si>
  <si>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</si>
  <si>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</si>
  <si>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</si>
  <si>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</si>
  <si>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</si>
  <si>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</si>
  <si>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</si>
  <si>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</si>
  <si>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</si>
  <si>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</si>
  <si>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</si>
  <si>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</si>
  <si>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</si>
  <si>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</si>
  <si>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</si>
  <si>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</si>
  <si>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</si>
  <si>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</si>
  <si>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</si>
  <si>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</si>
  <si>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</si>
  <si>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</si>
  <si>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</si>
  <si>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</si>
  <si>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</si>
  <si>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</si>
  <si>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</si>
  <si>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</si>
  <si>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</si>
  <si>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</si>
  <si>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</si>
  <si>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</si>
  <si>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</si>
  <si>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</si>
  <si>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</si>
  <si>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</si>
  <si>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</si>
  <si>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</si>
  <si>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</si>
  <si>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</si>
  <si>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</si>
  <si>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</si>
  <si>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</si>
  <si>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</si>
  <si>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</si>
  <si>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</si>
  <si>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</si>
  <si>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</si>
  <si>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</si>
  <si>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</si>
  <si>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</si>
  <si>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</si>
  <si>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</si>
  <si>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</si>
  <si>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</si>
  <si>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</si>
  <si>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</si>
  <si>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</si>
  <si>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</si>
  <si>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</si>
  <si>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</si>
  <si>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</si>
  <si>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</si>
  <si>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</si>
  <si>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</si>
  <si>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</si>
  <si>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</si>
  <si>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</si>
  <si>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</si>
  <si>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</si>
  <si>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</si>
  <si>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</si>
  <si>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</si>
  <si>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</si>
  <si>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</si>
  <si>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</si>
  <si>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</si>
  <si>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</si>
  <si>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</si>
  <si>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</si>
  <si>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</si>
  <si>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</si>
  <si>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</si>
  <si>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</si>
  <si>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</si>
  <si>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</si>
  <si>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</si>
  <si>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</si>
  <si>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</si>
  <si>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</si>
  <si>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</si>
  <si>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</si>
  <si>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</si>
  <si>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</si>
  <si>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</si>
  <si>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</si>
  <si>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</si>
  <si>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</si>
  <si>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</si>
  <si>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</si>
  <si>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</si>
  <si>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</si>
  <si>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</si>
  <si>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</si>
  <si>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</si>
  <si>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</si>
  <si>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</si>
  <si>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</si>
  <si>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</si>
  <si>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</si>
  <si>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</si>
  <si>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</si>
  <si>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</si>
  <si>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</si>
  <si>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</si>
  <si>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</si>
  <si>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</si>
  <si>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</si>
  <si>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</si>
  <si>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</si>
  <si>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</si>
  <si>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</si>
  <si>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</si>
  <si>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</si>
  <si>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</si>
  <si>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</si>
  <si>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</si>
  <si>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</si>
  <si>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</si>
  <si>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</si>
  <si>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</si>
  <si>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</si>
  <si>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</si>
  <si>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</si>
  <si>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</si>
  <si>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</si>
  <si>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</si>
  <si>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</si>
  <si>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</si>
  <si>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</si>
  <si>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</si>
  <si>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</si>
  <si>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</si>
  <si>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</si>
  <si>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</si>
  <si>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</si>
  <si>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</si>
  <si>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</si>
  <si>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</si>
  <si>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</si>
  <si>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</si>
  <si>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</si>
  <si>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</si>
  <si>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</si>
  <si>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</si>
  <si>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</si>
  <si>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</si>
  <si>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</si>
  <si>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</si>
  <si>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</si>
  <si>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</si>
  <si>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</si>
  <si>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</si>
  <si>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</si>
  <si>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</si>
  <si>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</si>
  <si>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</si>
  <si>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</si>
  <si>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</si>
  <si>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</si>
  <si>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</si>
  <si>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</si>
  <si>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</si>
  <si>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</si>
  <si>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</si>
  <si>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</si>
  <si>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</si>
  <si>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</si>
  <si>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</si>
  <si>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</si>
  <si>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</si>
  <si>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</si>
  <si>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</si>
  <si>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</si>
  <si>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</si>
  <si>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</si>
  <si>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</si>
  <si>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</si>
  <si>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</si>
  <si>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</si>
  <si>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</si>
  <si>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</si>
  <si>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</si>
  <si>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</si>
  <si>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</si>
  <si>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</si>
  <si>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</si>
  <si>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</si>
  <si>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</si>
  <si>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</si>
  <si>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</si>
  <si>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</si>
  <si>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</si>
  <si>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</si>
  <si>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</si>
  <si>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</si>
  <si>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</si>
  <si>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</si>
  <si>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</si>
  <si>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</si>
  <si>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</si>
  <si>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</si>
  <si>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</si>
  <si>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</si>
  <si>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</si>
  <si>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</si>
  <si>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</si>
  <si>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</si>
  <si>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</si>
  <si>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</si>
  <si>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</si>
  <si>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</si>
  <si>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</si>
  <si>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</si>
  <si>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</si>
  <si>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</si>
  <si>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</si>
  <si>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</si>
  <si>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</si>
  <si>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</si>
  <si>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</si>
  <si>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</si>
  <si>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</si>
  <si>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</si>
  <si>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</si>
  <si>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</si>
  <si>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</si>
  <si>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</si>
  <si>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</si>
  <si>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</si>
  <si>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</si>
  <si>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</si>
  <si>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</si>
  <si>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</si>
  <si>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</si>
  <si>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</si>
  <si>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</si>
  <si>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</si>
  <si>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</si>
  <si>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</si>
  <si>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</si>
  <si>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</si>
  <si>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</si>
  <si>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</si>
  <si>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</si>
  <si>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</si>
  <si>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</si>
  <si>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</si>
  <si>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</si>
  <si>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</si>
  <si>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</si>
  <si>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</si>
  <si>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</si>
  <si>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</si>
  <si>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</si>
  <si>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</si>
  <si>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</si>
  <si>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</si>
  <si>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</si>
  <si>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</si>
  <si>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</si>
  <si>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</si>
  <si>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</si>
  <si>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</si>
  <si>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</si>
  <si>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</si>
  <si>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</si>
  <si>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</si>
  <si>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</si>
  <si>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</si>
  <si>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</si>
  <si>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</si>
  <si>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</si>
  <si>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</si>
  <si>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</si>
  <si>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</si>
  <si>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</si>
  <si>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</si>
  <si>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</si>
  <si>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</si>
  <si>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</si>
  <si>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</si>
  <si>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</si>
  <si>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</si>
  <si>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</si>
  <si>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</si>
  <si>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</si>
  <si>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</si>
  <si>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</si>
  <si>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</si>
  <si>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</si>
  <si>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</si>
  <si>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</si>
  <si>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</si>
  <si>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</si>
  <si>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</si>
  <si>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</si>
  <si>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</si>
  <si>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</si>
  <si>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</si>
  <si>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</si>
  <si>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</si>
  <si>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</si>
  <si>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</si>
  <si>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</si>
  <si>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</si>
  <si>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</si>
  <si>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</si>
  <si>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</si>
  <si>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</si>
  <si>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</si>
  <si>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</si>
  <si>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</si>
  <si>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</si>
  <si>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</si>
  <si>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</si>
  <si>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</si>
  <si>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</si>
  <si>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</si>
  <si>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</si>
  <si>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</si>
  <si>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</si>
  <si>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</si>
  <si>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</si>
  <si>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</si>
  <si>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</si>
  <si>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</si>
  <si>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</si>
  <si>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</si>
  <si>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</si>
  <si>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</si>
  <si>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</si>
  <si>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</si>
  <si>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</si>
  <si>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</si>
  <si>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</si>
  <si>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</si>
  <si>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</si>
  <si>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</si>
  <si>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</si>
  <si>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</si>
  <si>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</si>
  <si>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</si>
  <si>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</si>
  <si>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</si>
  <si>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</si>
  <si>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</si>
  <si>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</si>
  <si>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</si>
  <si>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</si>
  <si>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</si>
  <si>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</si>
  <si>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</si>
  <si>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</si>
  <si>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</si>
  <si>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</si>
  <si>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</si>
  <si>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</si>
  <si>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</si>
  <si>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</si>
  <si>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</si>
  <si>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</si>
  <si>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</si>
  <si>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</si>
  <si>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</si>
  <si>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</si>
  <si>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</si>
  <si>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</si>
  <si>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</si>
  <si>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</si>
  <si>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</si>
  <si>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</si>
  <si>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</si>
  <si>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</si>
  <si>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</si>
  <si>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</si>
  <si>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</si>
  <si>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</si>
  <si>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</si>
  <si>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</si>
  <si>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</si>
  <si>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</si>
  <si>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</si>
  <si>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</si>
  <si>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</si>
  <si>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</si>
  <si>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</si>
  <si>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</si>
  <si>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</si>
  <si>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</si>
  <si>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</si>
  <si>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</si>
  <si>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</si>
  <si>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</si>
  <si>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</si>
  <si>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</si>
  <si>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</si>
  <si>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</si>
  <si>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</si>
  <si>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</si>
  <si>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</si>
  <si>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</si>
  <si>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</si>
  <si>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</si>
  <si>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</si>
  <si>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</si>
  <si>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</si>
  <si>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</si>
  <si>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</si>
  <si>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</si>
  <si>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</si>
  <si>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</si>
  <si>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</si>
  <si>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</si>
  <si>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</si>
  <si>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</si>
  <si>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</si>
  <si>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</si>
  <si>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</si>
  <si>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</si>
  <si>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</si>
  <si>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</si>
  <si>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</si>
  <si>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</si>
  <si>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</si>
  <si>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</si>
  <si>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</si>
  <si>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</si>
  <si>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</si>
  <si>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</si>
  <si>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</si>
  <si>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</si>
  <si>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</si>
  <si>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</si>
  <si>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</si>
  <si>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</si>
  <si>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</si>
  <si>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</si>
  <si>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</si>
  <si>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</si>
  <si>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</si>
  <si>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</si>
  <si>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</si>
  <si>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</si>
  <si>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</si>
  <si>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</si>
  <si>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</si>
  <si>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</si>
  <si>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</si>
  <si>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</si>
  <si>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</si>
  <si>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</si>
  <si>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</si>
  <si>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</si>
  <si>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</si>
  <si>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</si>
  <si>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</si>
  <si>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</si>
  <si>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</si>
  <si>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</si>
  <si>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</si>
  <si>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</si>
  <si>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</si>
  <si>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</si>
  <si>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</si>
  <si>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</si>
  <si>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</si>
  <si>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</si>
  <si>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</si>
  <si>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</si>
  <si>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</si>
  <si>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</si>
  <si>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</si>
  <si>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</si>
  <si>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</si>
  <si>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</si>
  <si>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</si>
  <si>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</si>
  <si>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</si>
  <si>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</si>
  <si>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</si>
  <si>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</si>
  <si>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</si>
  <si>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</si>
  <si>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</si>
  <si>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</si>
  <si>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</si>
  <si>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</si>
  <si>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</si>
  <si>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</si>
  <si>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</si>
  <si>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</si>
  <si>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</si>
  <si>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</si>
  <si>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</si>
  <si>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</si>
  <si>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</si>
  <si>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</si>
  <si>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</si>
  <si>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</si>
  <si>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</si>
  <si>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</si>
  <si>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</si>
  <si>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</si>
  <si>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</si>
  <si>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</si>
  <si>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</si>
  <si>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</si>
  <si>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</si>
  <si>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</si>
  <si>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</si>
  <si>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</si>
  <si>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</si>
  <si>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</si>
  <si>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</si>
  <si>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</si>
  <si>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</si>
  <si>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</si>
  <si>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</si>
  <si>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</si>
  <si>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</si>
  <si>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</si>
  <si>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</si>
  <si>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</si>
  <si>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</si>
  <si>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</si>
  <si>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</si>
  <si>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</si>
  <si>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</si>
  <si>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</si>
  <si>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</si>
  <si>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</si>
  <si>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</si>
  <si>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</si>
  <si>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</si>
  <si>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</si>
  <si>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</si>
  <si>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</si>
  <si>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</si>
  <si>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</si>
  <si>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</si>
  <si>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</si>
  <si>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</si>
  <si>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</si>
  <si>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</si>
  <si>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</si>
  <si>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</si>
  <si>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</si>
  <si>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</si>
  <si>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</si>
  <si>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</si>
  <si>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</si>
  <si>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</si>
  <si>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</si>
  <si>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</si>
  <si>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</si>
  <si>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</si>
  <si>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</si>
  <si>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</si>
  <si>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</si>
  <si>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</si>
  <si>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</si>
  <si>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</si>
  <si>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</si>
  <si>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</si>
  <si>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</si>
  <si>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</si>
  <si>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</si>
  <si>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</si>
  <si>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</si>
  <si>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</si>
  <si>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</si>
  <si>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</si>
  <si>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</si>
  <si>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</si>
  <si>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</si>
  <si>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</si>
  <si>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</si>
  <si>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</si>
  <si>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</si>
  <si>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</si>
  <si>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</si>
  <si>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</si>
  <si>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</si>
  <si>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</si>
  <si>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</si>
  <si>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</si>
  <si>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</si>
  <si>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</si>
  <si>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</si>
  <si>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</si>
  <si>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</si>
  <si>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</si>
  <si>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</si>
  <si>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</si>
  <si>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</si>
  <si>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</si>
  <si>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</si>
  <si>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</si>
  <si>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</si>
  <si>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</si>
  <si>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</si>
  <si>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</si>
  <si>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</si>
  <si>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</si>
  <si>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</si>
  <si>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</si>
  <si>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</si>
  <si>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</si>
  <si>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</si>
  <si>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</si>
  <si>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</si>
  <si>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</si>
  <si>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</si>
  <si>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</si>
  <si>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</si>
  <si>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</si>
  <si>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</si>
  <si>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</si>
  <si>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</si>
  <si>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</si>
  <si>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</si>
  <si>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</si>
  <si>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</si>
  <si>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</si>
  <si>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</si>
  <si>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</si>
  <si>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</si>
  <si>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</si>
  <si>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</si>
  <si>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</si>
  <si>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</si>
  <si>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</si>
  <si>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</si>
  <si>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</si>
  <si>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</si>
  <si>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</si>
  <si>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</si>
  <si>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</si>
  <si>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</si>
  <si>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</si>
  <si>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</si>
  <si>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</si>
  <si>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</si>
  <si>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</si>
  <si>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</si>
  <si>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</si>
  <si>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</si>
  <si>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</si>
  <si>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</si>
  <si>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</si>
  <si>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</si>
  <si>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</si>
  <si>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</si>
  <si>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</si>
  <si>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</si>
  <si>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</si>
  <si>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</si>
  <si>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</si>
  <si>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</si>
  <si>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</si>
  <si>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</si>
  <si>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</si>
  <si>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</si>
  <si>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</si>
  <si>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</si>
  <si>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</si>
  <si>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</si>
  <si>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</si>
  <si>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</si>
  <si>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</si>
  <si>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</si>
  <si>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</si>
  <si>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</si>
  <si>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</si>
  <si>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</si>
  <si>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</si>
  <si>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</si>
  <si>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</si>
  <si>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</si>
  <si>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</si>
  <si>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</si>
  <si>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</si>
  <si>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</si>
  <si>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</si>
  <si>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</si>
  <si>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</si>
  <si>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</si>
  <si>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</si>
  <si>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</si>
  <si>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</si>
  <si>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</si>
  <si>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</si>
  <si>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</si>
  <si>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</si>
  <si>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</si>
  <si>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</si>
  <si>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</si>
  <si>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</si>
  <si>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</si>
  <si>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</si>
  <si>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</si>
  <si>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</si>
  <si>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</si>
  <si>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</si>
  <si>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</si>
  <si>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</si>
  <si>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</si>
  <si>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</si>
  <si>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</si>
  <si>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</si>
  <si>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</si>
  <si>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</si>
  <si>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</si>
  <si>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</si>
  <si>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</si>
  <si>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</si>
  <si>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</si>
  <si>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</si>
  <si>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</si>
  <si>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</si>
  <si>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</si>
  <si>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</si>
  <si>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</si>
  <si>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</si>
  <si>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</si>
  <si>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</si>
  <si>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</si>
  <si>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</si>
  <si>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</si>
  <si>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</si>
  <si>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</si>
  <si>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</si>
  <si>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</si>
  <si>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</si>
  <si>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</si>
  <si>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</si>
  <si>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</si>
  <si>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</si>
  <si>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</si>
  <si>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</si>
  <si>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</si>
  <si>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</si>
  <si>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</si>
  <si>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</si>
  <si>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</si>
  <si>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</si>
  <si>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</si>
  <si>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</si>
  <si>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</si>
  <si>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</si>
  <si>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</si>
  <si>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</si>
  <si>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</si>
  <si>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</si>
  <si>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</si>
  <si>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</si>
  <si>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</si>
  <si>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</si>
  <si>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</si>
  <si>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</si>
  <si>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</si>
  <si>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</si>
  <si>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</si>
  <si>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</si>
  <si>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</si>
  <si>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</si>
  <si>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</si>
  <si>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</si>
  <si>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</si>
  <si>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</si>
  <si>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</si>
  <si>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</si>
  <si>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</si>
  <si>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</si>
  <si>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</si>
  <si>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</si>
  <si>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</si>
  <si>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</si>
  <si>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</si>
  <si>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</si>
  <si>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</si>
  <si>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</si>
  <si>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</si>
  <si>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</si>
  <si>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</si>
  <si>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</si>
  <si>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</si>
  <si>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</si>
  <si>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</si>
  <si>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</si>
  <si>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</si>
  <si>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</si>
  <si>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</si>
  <si>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</si>
  <si>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</si>
  <si>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</si>
  <si>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</si>
  <si>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</si>
  <si>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</si>
  <si>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</si>
  <si>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</si>
  <si>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</si>
  <si>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</si>
  <si>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</si>
  <si>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</si>
  <si>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</si>
  <si>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</si>
  <si>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</si>
  <si>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</si>
  <si>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</si>
  <si>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</si>
  <si>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</si>
  <si>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</si>
  <si>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</si>
  <si>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</si>
  <si>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</si>
  <si>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</si>
  <si>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</si>
  <si>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</si>
  <si>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</si>
  <si>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</si>
  <si>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</si>
  <si>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</si>
  <si>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</si>
  <si>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</si>
  <si>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</si>
  <si>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</si>
  <si>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</si>
  <si>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</si>
  <si>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</si>
  <si>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</si>
  <si>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</si>
  <si>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</si>
  <si>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</si>
  <si>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</si>
  <si>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</si>
  <si>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</si>
  <si>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</si>
  <si>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</si>
  <si>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</si>
  <si>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</si>
  <si>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</si>
  <si>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</si>
  <si>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</si>
  <si>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</si>
  <si>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</si>
  <si>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</si>
  <si>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</si>
  <si>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</si>
  <si>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</si>
  <si>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</si>
  <si>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</si>
  <si>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</si>
  <si>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</si>
  <si>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</si>
  <si>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</si>
  <si>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</si>
  <si>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</si>
  <si>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</si>
  <si>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</si>
  <si>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</si>
  <si>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</si>
  <si>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</si>
  <si>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</si>
  <si>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</si>
  <si>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</si>
  <si>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</si>
  <si>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</si>
  <si>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</si>
  <si>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</si>
  <si>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</si>
  <si>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</si>
  <si>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</si>
  <si>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</si>
  <si>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</si>
  <si>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</si>
  <si>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</si>
  <si>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</si>
  <si>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</si>
  <si>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</si>
  <si>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</si>
  <si>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</si>
  <si>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</si>
  <si>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</si>
  <si>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</si>
  <si>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</si>
  <si>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</si>
  <si>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</si>
  <si>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</si>
  <si>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</si>
  <si>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</si>
  <si>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</si>
  <si>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</si>
  <si>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</si>
  <si>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</si>
  <si>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</si>
  <si>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</si>
  <si>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</si>
  <si>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</si>
  <si>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</si>
  <si>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</si>
  <si>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</si>
  <si>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</si>
  <si>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</si>
  <si>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</si>
  <si>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</si>
  <si>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</si>
  <si>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</si>
  <si>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</si>
  <si>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</si>
  <si>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</si>
  <si>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</si>
  <si>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</si>
  <si>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</si>
  <si>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</si>
  <si>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</si>
  <si>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</si>
  <si>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</si>
  <si>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</si>
  <si>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</si>
  <si>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</si>
  <si>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</si>
  <si>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</si>
  <si>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</si>
  <si>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</si>
  <si>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</si>
  <si>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</si>
  <si>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</si>
  <si>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</si>
  <si>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</si>
  <si>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</si>
  <si>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</si>
  <si>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</si>
  <si>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</si>
  <si>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</si>
  <si>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</si>
  <si>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</si>
  <si>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</si>
  <si>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</si>
  <si>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</si>
  <si>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</si>
  <si>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</si>
  <si>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</si>
  <si>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</si>
  <si>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</si>
  <si>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</si>
  <si>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</si>
  <si>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</si>
  <si>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</si>
  <si>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</si>
  <si>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</si>
  <si>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</si>
  <si>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</si>
  <si>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</si>
  <si>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</si>
  <si>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</si>
  <si>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</si>
  <si>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</si>
  <si>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</si>
  <si>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</si>
  <si>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</si>
  <si>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</si>
  <si>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</si>
  <si>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</si>
  <si>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</si>
  <si>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</si>
  <si>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</si>
  <si>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</si>
  <si>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</si>
  <si>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</si>
  <si>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</si>
  <si>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</si>
  <si>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</si>
  <si>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</si>
  <si>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</si>
  <si>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</si>
  <si>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</si>
  <si>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</si>
  <si>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</si>
  <si>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</si>
  <si>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</si>
  <si>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</si>
  <si>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</si>
  <si>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</si>
  <si>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</si>
  <si>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</si>
  <si>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</si>
  <si>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</si>
  <si>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</si>
  <si>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</si>
  <si>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</si>
  <si>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</si>
  <si>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</si>
  <si>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</si>
  <si>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</si>
  <si>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</si>
  <si>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</si>
  <si>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</si>
  <si>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</si>
  <si>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</si>
  <si>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</si>
  <si>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</si>
  <si>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</si>
  <si>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</si>
  <si>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</si>
  <si>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</si>
  <si>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</si>
  <si>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</si>
  <si>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</si>
  <si>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</si>
  <si>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</si>
  <si>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</si>
  <si>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</si>
  <si>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</si>
  <si>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</si>
  <si>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</si>
  <si>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</si>
  <si>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</si>
  <si>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</si>
  <si>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</si>
  <si>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</si>
  <si>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</si>
  <si>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</si>
  <si>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</si>
  <si>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</si>
  <si>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</si>
  <si>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</si>
  <si>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</si>
  <si>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</si>
  <si>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</si>
  <si>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</si>
  <si>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</si>
  <si>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</si>
  <si>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</si>
  <si>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</si>
  <si>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</si>
  <si>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</si>
  <si>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</si>
  <si>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</si>
  <si>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</si>
  <si>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</si>
  <si>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</si>
  <si>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</si>
  <si>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</si>
  <si>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</si>
  <si>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</si>
  <si>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</si>
  <si>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</si>
  <si>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</si>
  <si>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</si>
  <si>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</si>
  <si>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</si>
  <si>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</si>
  <si>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</si>
  <si>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</si>
  <si>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</si>
  <si>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</si>
  <si>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</si>
  <si>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</si>
  <si>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</si>
  <si>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</si>
  <si>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</si>
  <si>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</si>
  <si>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</si>
  <si>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</si>
  <si>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</si>
  <si>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</si>
  <si>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</si>
  <si>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</si>
  <si>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</si>
  <si>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</si>
  <si>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</si>
  <si>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</si>
  <si>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</si>
  <si>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</si>
  <si>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</si>
  <si>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</si>
  <si>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</si>
  <si>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</si>
  <si>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</si>
  <si>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</si>
  <si>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</si>
  <si>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</si>
  <si>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</si>
  <si>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</si>
  <si>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</si>
  <si>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</si>
  <si>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</si>
  <si>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</si>
  <si>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</si>
  <si>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</si>
  <si>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</si>
  <si>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</si>
  <si>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</si>
  <si>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</si>
  <si>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</si>
  <si>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</si>
  <si>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</si>
  <si>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</si>
  <si>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</si>
  <si>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</si>
  <si>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</si>
  <si>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</si>
  <si>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</si>
  <si>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</si>
  <si>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</si>
  <si>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</si>
  <si>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</si>
  <si>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</si>
  <si>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</si>
  <si>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</si>
  <si>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</si>
  <si>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</si>
  <si>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</si>
  <si>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</si>
  <si>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</si>
  <si>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</si>
  <si>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</si>
  <si>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</si>
  <si>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</si>
  <si>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</si>
  <si>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</si>
  <si>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</si>
  <si>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</si>
  <si>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</si>
  <si>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</si>
  <si>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</si>
  <si>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</si>
  <si>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</si>
  <si>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</si>
  <si>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</si>
  <si>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</si>
  <si>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</si>
  <si>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</si>
  <si>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</si>
  <si>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</si>
  <si>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</si>
  <si>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</si>
  <si>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</si>
  <si>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</si>
  <si>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</si>
  <si>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</si>
  <si>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</si>
  <si>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</si>
  <si>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</si>
  <si>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</si>
  <si>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</si>
  <si>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</si>
  <si>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</si>
  <si>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</si>
  <si>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</si>
  <si>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</si>
  <si>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</si>
  <si>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</si>
  <si>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</si>
  <si>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</si>
  <si>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</si>
  <si>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</si>
  <si>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</si>
  <si>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</si>
  <si>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</si>
  <si>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</si>
  <si>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</si>
  <si>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</si>
  <si>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</si>
  <si>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</si>
  <si>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</si>
  <si>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</si>
  <si>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</si>
  <si>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</si>
  <si>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</si>
  <si>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</si>
  <si>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</si>
  <si>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</si>
  <si>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</si>
  <si>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</si>
  <si>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</si>
  <si>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</si>
  <si>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</si>
  <si>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</si>
  <si>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</si>
  <si>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</si>
  <si>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</si>
  <si>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</si>
  <si>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</si>
  <si>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</si>
  <si>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</si>
  <si>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</si>
  <si>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</si>
  <si>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</si>
  <si>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</si>
  <si>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</si>
  <si>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</si>
  <si>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</si>
  <si>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</si>
  <si>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</si>
  <si>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</si>
  <si>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</si>
  <si>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</si>
  <si>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</si>
  <si>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</si>
  <si>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</si>
  <si>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</si>
  <si>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</si>
  <si>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</si>
  <si>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</si>
  <si>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</si>
  <si>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</si>
  <si>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</si>
  <si>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</si>
  <si>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</si>
  <si>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</si>
  <si>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</si>
  <si>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</si>
  <si>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</si>
  <si>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</si>
  <si>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</si>
  <si>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</si>
  <si>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</si>
  <si>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</si>
  <si>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</si>
  <si>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</si>
  <si>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</si>
  <si>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</si>
  <si>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</si>
  <si>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</si>
  <si>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</si>
  <si>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</si>
  <si>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</si>
  <si>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</si>
  <si>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</si>
  <si>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</si>
  <si>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</si>
  <si>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</si>
  <si>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</si>
  <si>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</si>
  <si>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</si>
  <si>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</si>
  <si>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</si>
  <si>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</si>
  <si>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</si>
  <si>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</si>
  <si>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</si>
  <si>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</si>
  <si>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</si>
  <si>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</si>
  <si>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</si>
  <si>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</si>
  <si>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</si>
  <si>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</si>
  <si>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</si>
  <si>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</si>
  <si>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</si>
  <si>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</si>
  <si>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</si>
  <si>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</si>
  <si>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</si>
  <si>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</si>
  <si>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</si>
  <si>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</si>
  <si>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</si>
  <si>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</si>
  <si>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</si>
  <si>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</si>
  <si>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</si>
  <si>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</si>
  <si>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</si>
  <si>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</si>
  <si>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</si>
  <si>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</si>
  <si>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</si>
  <si>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</si>
  <si>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</si>
  <si>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</si>
  <si>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</si>
  <si>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</si>
  <si>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</si>
  <si>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</si>
  <si>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</si>
  <si>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</si>
  <si>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</si>
  <si>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</si>
  <si>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</si>
  <si>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</si>
  <si>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</si>
  <si>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</si>
  <si>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</si>
  <si>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</si>
  <si>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</si>
  <si>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</si>
  <si>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</si>
  <si>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</si>
  <si>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</si>
  <si>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</si>
  <si>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</si>
  <si>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</si>
  <si>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</si>
  <si>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</si>
  <si>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</si>
  <si>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</si>
  <si>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</si>
  <si>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</si>
  <si>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</si>
  <si>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</si>
  <si>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</si>
  <si>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</si>
  <si>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</si>
  <si>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</si>
  <si>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</si>
  <si>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</si>
  <si>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</si>
  <si>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</si>
  <si>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</si>
  <si>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</si>
  <si>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</si>
  <si>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</si>
  <si>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</si>
  <si>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</si>
  <si>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</si>
  <si>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</si>
  <si>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</si>
  <si>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</si>
  <si>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</si>
  <si>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</si>
  <si>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</si>
  <si>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</si>
  <si>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</si>
  <si>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</si>
  <si>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</si>
  <si>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</si>
  <si>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</si>
  <si>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</si>
  <si>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</si>
  <si>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</si>
  <si>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</si>
  <si>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</si>
  <si>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</si>
  <si>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</si>
  <si>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</si>
  <si>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</si>
  <si>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</si>
  <si>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</si>
  <si>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</si>
  <si>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</si>
  <si>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</si>
  <si>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</si>
  <si>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</si>
  <si>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</si>
  <si>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</si>
  <si>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</si>
  <si>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</si>
  <si>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</si>
  <si>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</si>
  <si>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</si>
  <si>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</si>
  <si>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</si>
  <si>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</si>
  <si>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</si>
  <si>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</si>
  <si>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</si>
  <si>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</si>
  <si>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</si>
  <si>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</si>
  <si>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</si>
  <si>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</si>
  <si>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</si>
  <si>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</si>
  <si>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</si>
  <si>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</si>
  <si>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</si>
  <si>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</si>
  <si>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</si>
  <si>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</si>
  <si>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</si>
  <si>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</si>
  <si>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</si>
  <si>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</si>
  <si>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</si>
  <si>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</si>
  <si>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</si>
  <si>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</si>
  <si>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</si>
  <si>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</si>
  <si>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</si>
  <si>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</si>
  <si>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</si>
  <si>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</si>
  <si>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</si>
  <si>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</si>
  <si>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</si>
  <si>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</si>
  <si>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</si>
  <si>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</si>
  <si>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</si>
  <si>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</si>
  <si>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</si>
  <si>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</si>
  <si>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</si>
  <si>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</si>
  <si>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</si>
  <si>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</si>
  <si>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</si>
  <si>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</si>
  <si>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</si>
  <si>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</si>
  <si>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</si>
  <si>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</si>
  <si>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</si>
  <si>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</si>
  <si>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</si>
  <si>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</si>
  <si>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</si>
  <si>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</si>
  <si>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</si>
  <si>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</si>
  <si>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</si>
  <si>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</si>
  <si>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</si>
  <si>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</si>
  <si>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</si>
  <si>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</si>
  <si>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</si>
  <si>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</si>
  <si>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</si>
  <si>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</si>
  <si>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</si>
  <si>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</si>
  <si>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</si>
  <si>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</si>
  <si>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</si>
  <si>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</si>
  <si>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</si>
  <si>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</si>
  <si>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</si>
  <si>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</si>
  <si>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</si>
  <si>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</si>
  <si>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</si>
  <si>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</si>
  <si>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</si>
  <si>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</si>
  <si>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</si>
  <si>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</si>
  <si>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</si>
  <si>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</si>
  <si>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</si>
  <si>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</si>
  <si>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</si>
  <si>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</si>
  <si>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</si>
  <si>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</si>
  <si>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</si>
  <si>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</si>
  <si>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</si>
  <si>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</si>
  <si>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</si>
  <si>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</si>
  <si>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</si>
  <si>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</si>
  <si>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</si>
  <si>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</si>
  <si>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</si>
  <si>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</si>
  <si>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</si>
  <si>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</si>
  <si>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</si>
  <si>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</si>
  <si>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</si>
  <si>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</si>
  <si>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</si>
  <si>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</si>
  <si>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</si>
  <si>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</si>
  <si>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</si>
  <si>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</si>
  <si>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</si>
  <si>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</si>
  <si>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</si>
  <si>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</si>
  <si>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</si>
  <si>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</si>
  <si>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</si>
  <si>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</si>
  <si>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</si>
  <si>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</si>
  <si>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</si>
  <si>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</si>
  <si>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</si>
  <si>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</si>
  <si>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</si>
  <si>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</si>
  <si>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</si>
  <si>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</si>
  <si>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</si>
  <si>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</si>
  <si>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</si>
  <si>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</si>
  <si>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</si>
  <si>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</si>
  <si>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</si>
  <si>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</si>
  <si>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</si>
  <si>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</si>
  <si>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</si>
  <si>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</si>
  <si>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</si>
  <si>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</si>
  <si>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</si>
  <si>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</si>
  <si>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</si>
  <si>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</si>
  <si>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</si>
  <si>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</si>
  <si>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</si>
  <si>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</si>
  <si>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</si>
  <si>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</si>
  <si>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</si>
  <si>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</si>
  <si>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</si>
  <si>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</si>
  <si>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</si>
  <si>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</si>
  <si>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</si>
  <si>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</si>
  <si>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</si>
  <si>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</si>
  <si>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</si>
  <si>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</si>
  <si>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</si>
  <si>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</si>
  <si>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</si>
  <si>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</si>
  <si>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</si>
  <si>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</si>
  <si>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</si>
  <si>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</si>
  <si>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</si>
  <si>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</si>
  <si>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</si>
  <si>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</si>
  <si>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</si>
  <si>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</si>
  <si>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</si>
  <si>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</si>
  <si>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</si>
  <si>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</si>
  <si>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</si>
  <si>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</si>
  <si>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</si>
  <si>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</si>
  <si>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</si>
  <si>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</si>
  <si>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</si>
  <si>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</si>
  <si>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</si>
  <si>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</si>
  <si>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</si>
  <si>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</si>
  <si>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</si>
  <si>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</si>
  <si>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</si>
  <si>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</si>
  <si>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</si>
  <si>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</si>
  <si>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</si>
  <si>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</si>
  <si>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</si>
  <si>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</si>
  <si>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</si>
  <si>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</si>
  <si>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</si>
  <si>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</si>
  <si>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</si>
  <si>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</si>
  <si>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</si>
  <si>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</si>
  <si>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</si>
  <si>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</si>
  <si>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</si>
  <si>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</si>
  <si>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</si>
  <si>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</si>
  <si>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</si>
  <si>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</si>
  <si>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</si>
  <si>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</si>
  <si>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</si>
  <si>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</si>
  <si>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</si>
  <si>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</si>
  <si>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</si>
  <si>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</si>
  <si>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</si>
  <si>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</si>
  <si>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</si>
  <si>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</si>
  <si>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</si>
  <si>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</si>
  <si>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</si>
  <si>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</si>
  <si>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</si>
  <si>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</si>
  <si>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</si>
  <si>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</si>
  <si>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</si>
  <si>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</si>
  <si>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</si>
  <si>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</si>
  <si>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</si>
  <si>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</si>
  <si>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</si>
  <si>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</si>
  <si>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</si>
  <si>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</si>
  <si>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</si>
  <si>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</si>
  <si>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</si>
  <si>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</si>
  <si>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</si>
  <si>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</si>
  <si>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</si>
  <si>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</si>
  <si>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</si>
  <si>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</si>
  <si>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</si>
  <si>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</si>
  <si>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</si>
  <si>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</si>
  <si>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</si>
  <si>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</si>
  <si>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</si>
  <si>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</si>
  <si>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</si>
  <si>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</si>
  <si>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</si>
  <si>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</si>
  <si>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</si>
  <si>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</si>
  <si>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</si>
  <si>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</si>
  <si>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</si>
  <si>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</si>
  <si>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</si>
  <si>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</si>
  <si>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</si>
  <si>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</si>
  <si>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</si>
  <si>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</si>
  <si>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</si>
  <si>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</si>
  <si>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</si>
  <si>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</si>
  <si>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</si>
  <si>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</si>
  <si>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</si>
  <si>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</si>
  <si>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</si>
  <si>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</si>
  <si>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</si>
  <si>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</si>
  <si>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</si>
  <si>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</si>
  <si>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</si>
  <si>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</si>
  <si>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</si>
  <si>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</si>
  <si>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</si>
  <si>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</si>
  <si>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</si>
  <si>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</si>
  <si>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</si>
  <si>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</si>
  <si>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</si>
  <si>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</si>
  <si>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</si>
  <si>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</si>
  <si>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</si>
  <si>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</si>
  <si>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</si>
  <si>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</si>
  <si>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</si>
  <si>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</si>
  <si>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</si>
  <si>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</si>
  <si>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</si>
  <si>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</si>
  <si>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</si>
  <si>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</si>
  <si>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</si>
  <si>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</si>
  <si>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</si>
  <si>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</si>
  <si>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</si>
  <si>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</si>
  <si>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</si>
  <si>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</si>
  <si>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</si>
  <si>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</si>
  <si>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</si>
  <si>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</si>
  <si>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</si>
  <si>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</si>
  <si>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</si>
  <si>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</si>
  <si>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</si>
  <si>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</si>
  <si>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</si>
  <si>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</si>
  <si>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</si>
  <si>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</si>
  <si>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</si>
  <si>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</si>
  <si>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</si>
  <si>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</si>
  <si>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</si>
  <si>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</si>
  <si>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</si>
  <si>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</si>
  <si>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</si>
  <si>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</si>
  <si>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</si>
  <si>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</si>
  <si>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</si>
  <si>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</si>
  <si>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</si>
  <si>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</si>
  <si>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</si>
  <si>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</si>
  <si>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</si>
  <si>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</si>
  <si>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</si>
  <si>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</si>
  <si>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</si>
  <si>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</si>
  <si>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</si>
  <si>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</si>
  <si>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</si>
  <si>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</si>
  <si>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</si>
  <si>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</si>
  <si>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</si>
  <si>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</si>
  <si>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</si>
  <si>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</si>
  <si>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</si>
  <si>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</si>
  <si>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</si>
  <si>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</si>
  <si>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</si>
  <si>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</si>
  <si>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</si>
  <si>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</si>
  <si>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</si>
  <si>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</si>
  <si>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</si>
  <si>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</si>
  <si>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</si>
  <si>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</si>
  <si>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</si>
  <si>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</si>
  <si>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</si>
  <si>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</si>
  <si>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</si>
  <si>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</si>
  <si>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</si>
  <si>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</si>
  <si>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</si>
  <si>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</si>
  <si>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</si>
  <si>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</si>
  <si>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</si>
  <si>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</si>
  <si>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</si>
  <si>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</si>
  <si>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</si>
  <si>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</si>
  <si>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</si>
  <si>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</si>
  <si>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</si>
  <si>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</si>
  <si>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</si>
  <si>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</si>
  <si>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</si>
  <si>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</si>
  <si>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</si>
  <si>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</si>
  <si>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</si>
  <si>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</si>
  <si>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</si>
  <si>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</si>
  <si>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</si>
  <si>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</si>
  <si>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</si>
  <si>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</si>
  <si>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</si>
  <si>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</si>
  <si>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</si>
  <si>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</si>
  <si>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</si>
  <si>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</si>
  <si>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</si>
  <si>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</si>
  <si>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</si>
  <si>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</si>
  <si>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</si>
  <si>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</si>
  <si>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</si>
  <si>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</si>
  <si>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</si>
  <si>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</si>
  <si>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</si>
  <si>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</si>
  <si>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</si>
  <si>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</si>
  <si>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</si>
  <si>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</si>
  <si>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</si>
  <si>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</si>
  <si>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</si>
  <si>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</si>
  <si>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</si>
  <si>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</si>
  <si>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</si>
  <si>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</si>
  <si>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</si>
  <si>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</si>
  <si>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</si>
  <si>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</si>
  <si>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</si>
  <si>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</si>
  <si>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</si>
  <si>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</si>
  <si>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</si>
  <si>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</si>
  <si>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</si>
  <si>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</si>
  <si>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</si>
  <si>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</si>
  <si>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</si>
  <si>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</si>
  <si>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</si>
  <si>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</si>
  <si>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</si>
  <si>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</si>
  <si>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</si>
  <si>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</si>
  <si>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</si>
  <si>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</si>
  <si>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</si>
  <si>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</si>
  <si>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</si>
  <si>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</si>
  <si>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</si>
  <si>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</si>
  <si>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</si>
  <si>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</si>
  <si>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</si>
  <si>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</si>
  <si>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</si>
  <si>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</si>
  <si>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</si>
  <si>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</si>
  <si>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</si>
  <si>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</si>
  <si>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</si>
  <si>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</si>
  <si>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</si>
  <si>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</si>
  <si>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</si>
  <si>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</si>
  <si>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</si>
  <si>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</si>
  <si>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</si>
  <si>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</si>
  <si>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</si>
  <si>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</si>
  <si>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</si>
  <si>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</si>
  <si>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</si>
  <si>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</si>
  <si>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</si>
  <si>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</si>
  <si>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</si>
  <si>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</si>
  <si>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</si>
  <si>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</si>
  <si>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</si>
  <si>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</si>
  <si>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</si>
  <si>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</si>
  <si>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</si>
  <si>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</si>
  <si>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</si>
  <si>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</si>
  <si>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</si>
  <si>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</si>
  <si>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</si>
  <si>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</si>
  <si>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</si>
  <si>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</si>
  <si>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</si>
  <si>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</si>
  <si>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</si>
  <si>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</si>
  <si>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</si>
  <si>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</si>
  <si>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</si>
  <si>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</si>
  <si>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</si>
  <si>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</si>
  <si>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</si>
  <si>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</si>
  <si>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</si>
  <si>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</si>
  <si>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</si>
  <si>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</si>
  <si>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</si>
  <si>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</si>
  <si>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</si>
  <si>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</si>
  <si>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</si>
  <si>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</si>
  <si>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</si>
  <si>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</si>
  <si>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</si>
  <si>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</si>
  <si>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</si>
  <si>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</si>
  <si>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</si>
  <si>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</si>
  <si>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</si>
  <si>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</si>
  <si>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</si>
  <si>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</si>
  <si>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</si>
  <si>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</si>
  <si>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</si>
  <si>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</si>
  <si>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</si>
  <si>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</si>
  <si>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</si>
  <si>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</si>
  <si>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</si>
  <si>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</si>
  <si>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</si>
  <si>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</si>
  <si>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</si>
  <si>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</si>
  <si>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</si>
  <si>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</si>
  <si>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</si>
  <si>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</si>
  <si>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</si>
  <si>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</si>
  <si>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</si>
  <si>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</si>
  <si>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</si>
  <si>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</si>
  <si>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</si>
  <si>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</si>
  <si>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</si>
  <si>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</si>
  <si>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</si>
  <si>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</si>
  <si>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</si>
  <si>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</si>
  <si>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</si>
  <si>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</si>
  <si>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</si>
  <si>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</si>
  <si>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</si>
  <si>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</si>
  <si>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</si>
  <si>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</si>
  <si>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</si>
  <si>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</si>
  <si>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</si>
  <si>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</si>
  <si>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</si>
  <si>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</si>
  <si>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</si>
  <si>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</si>
  <si>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</si>
  <si>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</si>
  <si>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</si>
  <si>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</si>
  <si>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</si>
  <si>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</si>
  <si>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</si>
  <si>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</si>
  <si>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</si>
  <si>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</si>
  <si>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</si>
  <si>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</si>
  <si>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</si>
  <si>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</si>
  <si>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</si>
  <si>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</si>
  <si>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</si>
  <si>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</si>
  <si>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</si>
  <si>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</si>
  <si>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</si>
  <si>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</si>
  <si>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</si>
  <si>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</si>
  <si>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</si>
  <si>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</si>
  <si>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</si>
  <si>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</si>
  <si>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</si>
  <si>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</si>
  <si>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</si>
  <si>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</si>
  <si>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</si>
  <si>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</si>
  <si>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</si>
  <si>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</si>
  <si>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</si>
  <si>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</si>
  <si>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</si>
  <si>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</si>
  <si>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</si>
  <si>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</si>
  <si>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</si>
  <si>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</si>
  <si>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</si>
  <si>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</si>
  <si>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</si>
  <si>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</si>
  <si>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</si>
  <si>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</si>
  <si>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</si>
  <si>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</si>
  <si>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</si>
  <si>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</si>
  <si>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</si>
  <si>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</si>
  <si>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</si>
  <si>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</si>
  <si>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</si>
  <si>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</si>
  <si>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</si>
  <si>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</si>
  <si>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</si>
  <si>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</si>
  <si>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</si>
  <si>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</si>
  <si>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</si>
  <si>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</si>
  <si>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</si>
  <si>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</si>
  <si>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</si>
  <si>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</si>
  <si>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</si>
  <si>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</si>
  <si>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</si>
  <si>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</si>
  <si>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</si>
  <si>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</si>
  <si>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</si>
  <si>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</si>
  <si>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</si>
  <si>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</si>
  <si>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</si>
  <si>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</si>
  <si>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</si>
  <si>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</si>
  <si>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</si>
  <si>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</si>
  <si>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</si>
  <si>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</si>
  <si>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</si>
  <si>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</si>
  <si>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</si>
  <si>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</si>
  <si>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</si>
  <si>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</si>
  <si>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</si>
  <si>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</si>
  <si>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</si>
  <si>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</si>
  <si>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</si>
  <si>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</si>
  <si>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</si>
  <si>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</si>
  <si>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</si>
  <si>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</si>
  <si>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</si>
  <si>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</si>
  <si>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</si>
  <si>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</si>
  <si>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</si>
  <si>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</si>
  <si>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</si>
  <si>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</si>
  <si>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</si>
  <si>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</si>
  <si>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</si>
  <si>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</si>
  <si>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</si>
  <si>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</si>
  <si>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</si>
  <si>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</si>
  <si>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</si>
  <si>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</si>
  <si>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</si>
  <si>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</si>
  <si>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</si>
  <si>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</si>
  <si>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</si>
  <si>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</si>
  <si>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</si>
  <si>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</si>
  <si>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</si>
  <si>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</si>
  <si>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</si>
  <si>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</si>
  <si>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</si>
  <si>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</si>
  <si>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</si>
  <si>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</si>
  <si>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</si>
  <si>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</si>
  <si>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</si>
  <si>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</si>
  <si>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</si>
  <si>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</si>
  <si>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</si>
  <si>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</si>
  <si>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</si>
  <si>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</si>
  <si>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</si>
  <si>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</si>
  <si>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</si>
  <si>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</si>
  <si>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</si>
  <si>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</si>
  <si>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</si>
  <si>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</si>
  <si>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</si>
  <si>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</si>
  <si>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</si>
  <si>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</si>
  <si>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</si>
  <si>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</si>
  <si>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</si>
  <si>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</si>
  <si>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</si>
  <si>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</si>
  <si>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</si>
  <si>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</si>
  <si>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</si>
  <si>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</si>
  <si>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</si>
  <si>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</si>
  <si>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</si>
  <si>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</si>
  <si>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</si>
  <si>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</si>
  <si>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</si>
  <si>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</si>
  <si>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</si>
  <si>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</si>
  <si>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</si>
  <si>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</si>
  <si>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</si>
  <si>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</si>
  <si>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</si>
  <si>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</si>
  <si>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</si>
  <si>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</si>
  <si>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</si>
  <si>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</si>
  <si>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</si>
  <si>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</si>
  <si>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</si>
  <si>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</si>
  <si>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</si>
  <si>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</si>
  <si>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</si>
  <si>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</si>
  <si>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</si>
  <si>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</si>
  <si>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</si>
  <si>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</si>
  <si>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</si>
  <si>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</si>
  <si>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</si>
  <si>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</si>
  <si>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</si>
  <si>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</si>
  <si>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</si>
  <si>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</si>
  <si>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</si>
  <si>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</si>
  <si>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</si>
  <si>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</si>
  <si>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</si>
  <si>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</si>
  <si>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</si>
  <si>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</si>
  <si>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</si>
  <si>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</si>
  <si>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</si>
  <si>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</si>
  <si>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</si>
  <si>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</si>
  <si>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</si>
  <si>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</si>
  <si>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</si>
  <si>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</si>
  <si>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</si>
  <si>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</si>
  <si>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</si>
  <si>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</si>
  <si>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</si>
  <si>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</si>
  <si>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</si>
  <si>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</si>
  <si>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</si>
  <si>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</si>
  <si>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</si>
  <si>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</si>
  <si>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</si>
  <si>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</si>
  <si>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</si>
  <si>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</si>
  <si>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</si>
  <si>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</si>
  <si>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</si>
  <si>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</si>
  <si>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</si>
  <si>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</si>
  <si>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</si>
  <si>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</si>
  <si>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</si>
  <si>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</si>
  <si>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</si>
  <si>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</si>
  <si>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</si>
  <si>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</si>
  <si>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</si>
  <si>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</si>
  <si>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</si>
  <si>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</si>
  <si>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</si>
  <si>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</si>
  <si>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</si>
  <si>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</si>
  <si>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</si>
  <si>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</si>
  <si>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</si>
  <si>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</si>
  <si>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</si>
  <si>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</si>
  <si>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</si>
  <si>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</si>
  <si>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</si>
  <si>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</si>
  <si>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</si>
  <si>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</si>
  <si>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</si>
  <si>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</si>
  <si>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</si>
  <si>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</si>
  <si>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</si>
  <si>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</si>
  <si>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</si>
  <si>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</si>
  <si>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</si>
  <si>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</si>
  <si>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</si>
  <si>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</si>
  <si>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</si>
  <si>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</si>
  <si>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</si>
  <si>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</si>
  <si>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</si>
  <si>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</si>
  <si>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</si>
  <si>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</si>
  <si>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</si>
  <si>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</si>
  <si>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</si>
  <si>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</si>
  <si>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</si>
  <si>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</si>
  <si>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</si>
  <si>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</si>
  <si>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</si>
  <si>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</si>
  <si>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</si>
  <si>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</si>
  <si>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</si>
  <si>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</si>
  <si>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</si>
  <si>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</si>
  <si>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</si>
  <si>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</si>
  <si>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</si>
  <si>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</si>
  <si>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</si>
  <si>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</si>
  <si>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</si>
  <si>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</si>
  <si>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</si>
  <si>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</si>
  <si>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</si>
  <si>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</si>
  <si>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</si>
  <si>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</si>
  <si>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</si>
  <si>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</si>
  <si>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</si>
  <si>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</si>
  <si>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</si>
  <si>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</si>
  <si>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</si>
  <si>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</si>
  <si>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</si>
  <si>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</si>
  <si>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</si>
  <si>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</si>
  <si>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</si>
  <si>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</si>
  <si>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</si>
  <si>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</si>
  <si>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</si>
  <si>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</si>
  <si>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</si>
  <si>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</si>
  <si>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</si>
  <si>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</si>
  <si>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</si>
  <si>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</si>
  <si>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</si>
  <si>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</si>
  <si>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</si>
  <si>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</si>
  <si>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</si>
  <si>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</si>
  <si>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</si>
  <si>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</si>
  <si>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</si>
  <si>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</si>
  <si>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</si>
  <si>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</si>
  <si>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</si>
  <si>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</si>
  <si>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</si>
  <si>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</si>
  <si>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</si>
  <si>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</si>
  <si>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</si>
  <si>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</si>
  <si>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</si>
  <si>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</si>
  <si>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</si>
  <si>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</si>
  <si>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</si>
  <si>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</si>
  <si>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</si>
  <si>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</si>
  <si>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</si>
  <si>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</si>
  <si>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</si>
  <si>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</si>
  <si>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</si>
  <si>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</si>
  <si>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</si>
  <si>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</si>
  <si>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</si>
  <si>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</si>
  <si>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</si>
  <si>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</si>
  <si>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</si>
  <si>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</si>
  <si>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</si>
  <si>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</si>
  <si>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</si>
  <si>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</si>
  <si>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</si>
  <si>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</si>
  <si>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</si>
  <si>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</si>
  <si>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</si>
  <si>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</si>
  <si>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</si>
  <si>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</si>
  <si>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</si>
  <si>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</si>
  <si>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</si>
  <si>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</si>
  <si>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</si>
  <si>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</si>
  <si>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</si>
  <si>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</si>
  <si>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</si>
  <si>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</si>
  <si>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</si>
  <si>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</si>
  <si>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</si>
  <si>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</si>
  <si>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</si>
  <si>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</si>
  <si>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</si>
  <si>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</si>
  <si>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</si>
  <si>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</si>
  <si>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</si>
  <si>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</si>
  <si>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</si>
  <si>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</si>
  <si>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</si>
  <si>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</si>
  <si>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</si>
  <si>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</si>
  <si>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</si>
  <si>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</si>
  <si>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</si>
  <si>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</si>
  <si>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</si>
  <si>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</si>
  <si>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</si>
  <si>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</si>
  <si>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</si>
  <si>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</si>
  <si>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</si>
  <si>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</si>
  <si>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</si>
  <si>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</si>
  <si>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</si>
  <si>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</si>
  <si>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</si>
  <si>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</si>
  <si>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</si>
  <si>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</si>
  <si>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</si>
  <si>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</si>
  <si>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</si>
  <si>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</si>
  <si>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</si>
  <si>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</si>
  <si>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</si>
  <si>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</si>
  <si>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</si>
  <si>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</si>
  <si>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</si>
  <si>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</si>
  <si>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</si>
  <si>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</si>
  <si>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</si>
  <si>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</si>
  <si>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</si>
  <si>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</si>
  <si>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</si>
  <si>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</si>
  <si>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</si>
  <si>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</si>
  <si>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</si>
  <si>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</si>
  <si>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</si>
  <si>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</si>
  <si>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</si>
  <si>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</si>
  <si>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</si>
  <si>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</si>
  <si>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</si>
  <si>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</si>
  <si>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</si>
  <si>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</si>
  <si>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</si>
  <si>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</si>
  <si>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</si>
  <si>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</si>
  <si>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</si>
  <si>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</si>
  <si>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</si>
  <si>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</si>
  <si>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</si>
  <si>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</si>
  <si>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</si>
  <si>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</si>
  <si>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</si>
  <si>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</si>
  <si>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</si>
  <si>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</si>
  <si>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</si>
  <si>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</si>
  <si>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</si>
  <si>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</si>
  <si>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</si>
  <si>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</si>
  <si>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</si>
  <si>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</si>
  <si>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</si>
  <si>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</si>
  <si>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</si>
  <si>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</si>
  <si>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</si>
  <si>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</si>
  <si>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</si>
  <si>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</si>
  <si>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</si>
  <si>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</si>
  <si>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</si>
  <si>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</si>
  <si>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</si>
  <si>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</si>
  <si>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</si>
  <si>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</si>
  <si>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</si>
  <si>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</si>
  <si>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</si>
  <si>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</si>
  <si>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</si>
  <si>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</si>
  <si>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</si>
  <si>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</si>
  <si>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</si>
  <si>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</si>
  <si>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</si>
  <si>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</si>
  <si>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</si>
  <si>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</si>
  <si>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</si>
  <si>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</si>
  <si>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</si>
  <si>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</si>
  <si>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</si>
  <si>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</si>
  <si>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</si>
  <si>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</si>
  <si>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</si>
  <si>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</si>
  <si>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</si>
  <si>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</si>
  <si>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</si>
  <si>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</si>
  <si>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</si>
  <si>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</si>
  <si>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</si>
  <si>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</si>
  <si>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</si>
  <si>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</si>
  <si>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</si>
  <si>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</si>
  <si>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</si>
  <si>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</si>
  <si>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</si>
  <si>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</si>
  <si>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</si>
  <si>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</si>
  <si>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</si>
  <si>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</si>
  <si>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</si>
  <si>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</si>
  <si>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</si>
  <si>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</si>
  <si>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</si>
  <si>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</si>
  <si>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</si>
  <si>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</si>
  <si>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</si>
  <si>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</si>
  <si>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</si>
  <si>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</si>
  <si>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</si>
  <si>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</si>
  <si>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</si>
  <si>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</si>
  <si>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</si>
  <si>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</si>
  <si>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</si>
  <si>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</si>
  <si>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</si>
  <si>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</si>
  <si>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</si>
  <si>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</si>
  <si>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</si>
  <si>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</si>
  <si>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</si>
  <si>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</si>
  <si>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</si>
  <si>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</si>
  <si>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</si>
  <si>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</si>
  <si>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</si>
  <si>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</si>
  <si>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</si>
  <si>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</si>
  <si>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</si>
  <si>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</si>
  <si>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</si>
  <si>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</si>
  <si>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</si>
  <si>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</si>
  <si>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</si>
  <si>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</si>
  <si>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</si>
  <si>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</si>
  <si>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</si>
  <si>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</si>
  <si>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</si>
  <si>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</si>
  <si>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</si>
  <si>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</si>
  <si>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</si>
  <si>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</si>
  <si>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</si>
  <si>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</si>
  <si>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</si>
  <si>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</si>
  <si>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</si>
  <si>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</si>
  <si>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</si>
  <si>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</si>
  <si>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</si>
  <si>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</si>
  <si>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</si>
  <si>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</si>
  <si>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</si>
  <si>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</si>
  <si>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</si>
  <si>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</si>
  <si>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</si>
  <si>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</si>
  <si>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</si>
  <si>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</si>
  <si>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</si>
  <si>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</si>
  <si>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</si>
  <si>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</si>
  <si>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</si>
  <si>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</si>
  <si>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</si>
  <si>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</si>
  <si>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</si>
  <si>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</si>
  <si>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</si>
  <si>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</si>
  <si>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</si>
  <si>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</si>
  <si>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</si>
  <si>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</si>
  <si>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</si>
  <si>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</si>
  <si>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</si>
  <si>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</si>
  <si>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</si>
  <si>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</si>
  <si>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</si>
  <si>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</si>
  <si>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</si>
  <si>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</si>
  <si>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</si>
  <si>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</si>
  <si>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</si>
  <si>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</si>
  <si>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</si>
  <si>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</si>
  <si>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</si>
  <si>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</si>
  <si>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</si>
  <si>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</si>
  <si>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</si>
  <si>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</si>
  <si>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</si>
  <si>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</si>
  <si>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</si>
  <si>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</si>
  <si>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</si>
  <si>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</si>
  <si>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</si>
  <si>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</si>
  <si>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</si>
  <si>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</si>
  <si>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</si>
  <si>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</si>
  <si>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</si>
  <si>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</si>
  <si>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</si>
  <si>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</si>
  <si>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</si>
  <si>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</si>
  <si>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</si>
  <si>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</si>
  <si>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</si>
  <si>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</si>
  <si>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</si>
  <si>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</si>
  <si>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</si>
  <si>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</si>
  <si>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</si>
  <si>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</si>
  <si>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</si>
  <si>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</si>
  <si>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</si>
  <si>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</si>
  <si>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</si>
  <si>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</si>
  <si>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</si>
  <si>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</si>
  <si>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</si>
  <si>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</si>
  <si>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</si>
  <si>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</si>
  <si>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</si>
  <si>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</si>
  <si>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</si>
  <si>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</si>
  <si>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</si>
  <si>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</si>
  <si>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</si>
  <si>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</si>
  <si>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</si>
  <si>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</si>
  <si>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</si>
  <si>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</si>
  <si>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</si>
  <si>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</si>
  <si>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</si>
  <si>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</si>
  <si>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</si>
  <si>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</si>
  <si>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</si>
  <si>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</si>
  <si>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</si>
  <si>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</si>
  <si>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</si>
  <si>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</si>
  <si>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</si>
  <si>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</si>
  <si>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</si>
  <si>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</si>
  <si>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</si>
  <si>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</si>
  <si>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</si>
  <si>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</si>
  <si>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</si>
  <si>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</si>
  <si>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</si>
  <si>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</si>
  <si>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</si>
  <si>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</si>
  <si>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</si>
  <si>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</si>
  <si>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</si>
  <si>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</si>
  <si>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</si>
  <si>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</si>
  <si>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</si>
  <si>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</si>
  <si>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</si>
  <si>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</si>
  <si>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</si>
  <si>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</si>
  <si>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</si>
  <si>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</si>
  <si>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</si>
  <si>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</si>
  <si>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</si>
  <si>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</si>
  <si>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</si>
  <si>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</si>
  <si>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</si>
  <si>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</si>
  <si>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</si>
  <si>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</si>
  <si>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</si>
  <si>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</si>
  <si>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</si>
  <si>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</si>
  <si>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</si>
  <si>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</si>
  <si>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</si>
  <si>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</si>
  <si>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</si>
  <si>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</si>
  <si>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</si>
  <si>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</si>
  <si>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</si>
  <si>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</si>
  <si>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</si>
  <si>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</si>
  <si>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</si>
  <si>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</si>
  <si>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</si>
  <si>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</si>
  <si>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</si>
  <si>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</si>
  <si>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</si>
  <si>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</si>
  <si>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</si>
  <si>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</si>
  <si>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</si>
  <si>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</si>
  <si>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</si>
  <si>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</si>
  <si>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</si>
  <si>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</si>
  <si>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</si>
  <si>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</si>
  <si>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</si>
  <si>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</si>
  <si>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</si>
  <si>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</si>
  <si>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</si>
  <si>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</si>
  <si>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</si>
  <si>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</si>
  <si>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</si>
  <si>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</si>
  <si>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</si>
  <si>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</si>
  <si>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</si>
  <si>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</si>
  <si>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</si>
  <si>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</si>
  <si>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</si>
  <si>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</si>
  <si>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</si>
  <si>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</si>
  <si>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</si>
  <si>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</si>
  <si>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</si>
  <si>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</si>
  <si>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</si>
  <si>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</si>
  <si>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</si>
  <si>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</si>
  <si>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</si>
  <si>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</si>
  <si>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</si>
  <si>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</si>
  <si>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</si>
  <si>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</si>
  <si>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</si>
  <si>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</si>
  <si>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</si>
  <si>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</si>
  <si>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</si>
  <si>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</si>
  <si>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</si>
  <si>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</si>
  <si>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</si>
  <si>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</si>
  <si>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</si>
  <si>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</si>
  <si>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</si>
  <si>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</si>
  <si>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</si>
  <si>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</si>
  <si>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</si>
  <si>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</si>
  <si>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</si>
  <si>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</si>
  <si>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</si>
  <si>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</si>
  <si>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</si>
  <si>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</si>
  <si>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</si>
  <si>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</si>
  <si>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</si>
  <si>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</si>
  <si>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</si>
  <si>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</si>
  <si>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</si>
  <si>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</si>
  <si>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</si>
  <si>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</si>
  <si>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</si>
  <si>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</si>
  <si>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</si>
  <si>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</si>
  <si>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</si>
  <si>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</si>
  <si>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</si>
  <si>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</si>
  <si>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</si>
  <si>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</si>
  <si>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</si>
  <si>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</si>
  <si>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</si>
  <si>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</si>
  <si>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</si>
  <si>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</si>
  <si>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</si>
  <si>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</si>
  <si>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</si>
  <si>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</si>
  <si>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</si>
  <si>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</si>
  <si>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</si>
  <si>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</si>
  <si>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</si>
  <si>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</si>
  <si>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</si>
  <si>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</si>
  <si>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</si>
  <si>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</si>
  <si>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</si>
  <si>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</si>
  <si>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</si>
  <si>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</si>
  <si>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</si>
  <si>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</si>
  <si>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</si>
  <si>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</si>
  <si>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</si>
  <si>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</si>
  <si>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</si>
  <si>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</si>
  <si>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</si>
  <si>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</si>
  <si>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</si>
  <si>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</si>
  <si>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</si>
  <si>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</si>
  <si>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</si>
  <si>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</si>
  <si>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</si>
  <si>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</si>
  <si>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</si>
  <si>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</si>
  <si>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</si>
  <si>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</si>
  <si>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</si>
  <si>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</si>
  <si>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</si>
  <si>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</si>
  <si>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</si>
  <si>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</si>
  <si>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</si>
  <si>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</si>
  <si>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</si>
  <si>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</si>
  <si>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</si>
  <si>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</si>
  <si>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</si>
  <si>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</si>
  <si>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</si>
  <si>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</si>
  <si>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</si>
  <si>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</si>
  <si>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</si>
  <si>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</si>
  <si>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</si>
  <si>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</si>
  <si>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</si>
  <si>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</si>
  <si>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</si>
  <si>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</si>
  <si>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</si>
  <si>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</si>
  <si>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</si>
  <si>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</si>
  <si>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</si>
  <si>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</si>
  <si>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</si>
  <si>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</si>
  <si>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</si>
  <si>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</si>
  <si>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</si>
  <si>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</si>
  <si>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</si>
  <si>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</si>
  <si>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</si>
  <si>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</si>
  <si>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</si>
  <si>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</si>
  <si>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</si>
  <si>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</si>
  <si>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</si>
  <si>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</si>
  <si>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</si>
  <si>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</si>
  <si>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</si>
  <si>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</si>
  <si>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</si>
  <si>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</si>
  <si>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</si>
  <si>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</si>
  <si>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</si>
  <si>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</si>
  <si>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</si>
  <si>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</si>
  <si>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</si>
  <si>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</si>
  <si>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</si>
  <si>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</si>
  <si>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</si>
  <si>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</si>
  <si>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</si>
  <si>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</si>
  <si>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</si>
  <si>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</si>
  <si>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</si>
  <si>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</si>
  <si>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</si>
  <si>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</si>
  <si>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</si>
  <si>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</si>
  <si>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</si>
  <si>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</si>
  <si>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</si>
  <si>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</si>
  <si>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</si>
  <si>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</si>
  <si>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</si>
  <si>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</si>
  <si>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</si>
  <si>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</si>
  <si>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</si>
  <si>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</si>
  <si>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</si>
  <si>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</si>
  <si>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</si>
  <si>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</si>
  <si>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</si>
  <si>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</si>
  <si>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</si>
  <si>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</si>
  <si>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</si>
  <si>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</si>
  <si>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</si>
  <si>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</si>
  <si>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</si>
  <si>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</si>
  <si>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</si>
  <si>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</si>
  <si>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</si>
  <si>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</si>
  <si>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</si>
  <si>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</si>
  <si>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</si>
  <si>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</si>
  <si>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</si>
  <si>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</si>
  <si>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</si>
  <si>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</si>
  <si>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</si>
  <si>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</si>
  <si>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</si>
  <si>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</si>
  <si>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</si>
  <si>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</si>
  <si>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</si>
  <si>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</si>
  <si>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</si>
  <si>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</si>
  <si>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</si>
  <si>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</si>
  <si>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</si>
  <si>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</si>
  <si>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</si>
  <si>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</si>
  <si>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</si>
  <si>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</si>
  <si>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</si>
  <si>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</si>
  <si>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</si>
  <si>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</si>
  <si>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</si>
  <si>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</si>
  <si>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</si>
  <si>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</si>
  <si>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</si>
  <si>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</si>
  <si>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</si>
  <si>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</si>
  <si>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</si>
  <si>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</si>
  <si>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</si>
  <si>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</si>
  <si>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</si>
  <si>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</si>
  <si>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</si>
  <si>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</si>
  <si>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</si>
  <si>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</si>
  <si>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</si>
  <si>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</si>
  <si>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</si>
  <si>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</si>
  <si>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</si>
  <si>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</si>
  <si>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</si>
  <si>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</si>
  <si>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</si>
  <si>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</si>
  <si>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</si>
  <si>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</si>
  <si>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</si>
  <si>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</si>
  <si>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</si>
  <si>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</si>
  <si>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</si>
  <si>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</si>
  <si>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</si>
  <si>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</si>
  <si>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</si>
  <si>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</si>
  <si>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</si>
  <si>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</si>
  <si>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</si>
  <si>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</si>
  <si>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</si>
  <si>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</si>
  <si>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</si>
  <si>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</si>
  <si>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</si>
  <si>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</si>
  <si>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</si>
  <si>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</si>
  <si>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</si>
  <si>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</si>
  <si>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</si>
  <si>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</si>
  <si>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</si>
  <si>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</si>
  <si>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</si>
  <si>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</si>
  <si>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</si>
  <si>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</si>
  <si>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</si>
  <si>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</si>
  <si>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</si>
  <si>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</si>
  <si>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</si>
  <si>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</si>
  <si>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</si>
  <si>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</si>
  <si>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</si>
  <si>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</si>
  <si>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</si>
  <si>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</si>
  <si>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</si>
  <si>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</si>
  <si>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</si>
  <si>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</si>
  <si>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</si>
  <si>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</si>
  <si>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</si>
  <si>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</si>
  <si>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</si>
  <si>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</si>
  <si>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</si>
  <si>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</si>
  <si>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</si>
  <si>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</si>
  <si>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</si>
  <si>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</si>
  <si>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</si>
  <si>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</si>
  <si>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</si>
  <si>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</si>
  <si>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</si>
  <si>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</si>
  <si>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</si>
  <si>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</si>
  <si>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</si>
  <si>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</si>
  <si>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</si>
  <si>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</si>
  <si>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</si>
  <si>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</si>
  <si>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</si>
  <si>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</si>
  <si>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</si>
  <si>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</si>
  <si>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</si>
  <si>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</si>
  <si>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</si>
  <si>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</si>
  <si>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</si>
  <si>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</si>
  <si>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</si>
  <si>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</si>
  <si>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</si>
  <si>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</si>
  <si>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</si>
  <si>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</si>
  <si>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</si>
  <si>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</si>
  <si>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</si>
  <si>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</si>
  <si>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</si>
  <si>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</si>
  <si>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</si>
  <si>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</si>
  <si>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</si>
  <si>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</si>
  <si>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</si>
  <si>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</si>
  <si>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</si>
  <si>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</si>
  <si>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</si>
  <si>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</si>
  <si>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</si>
  <si>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</si>
  <si>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</si>
  <si>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</si>
  <si>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</si>
  <si>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</si>
  <si>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</si>
  <si>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</si>
  <si>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</si>
  <si>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</si>
  <si>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</si>
  <si>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</si>
  <si>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</si>
  <si>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</si>
  <si>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</si>
  <si>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</si>
  <si>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</si>
  <si>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</si>
  <si>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</si>
  <si>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</si>
  <si>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</si>
  <si>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</si>
  <si>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</si>
  <si>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</si>
  <si>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</si>
  <si>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</si>
  <si>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</si>
  <si>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</si>
  <si>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</si>
  <si>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</si>
  <si>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</si>
  <si>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</si>
  <si>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</si>
  <si>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</si>
  <si>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</si>
  <si>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</si>
  <si>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</si>
  <si>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</si>
  <si>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</si>
  <si>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</si>
  <si>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</si>
  <si>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</si>
  <si>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</si>
  <si>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</si>
  <si>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</si>
  <si>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</si>
  <si>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</si>
  <si>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</si>
  <si>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</si>
  <si>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</si>
  <si>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</si>
  <si>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</si>
  <si>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</si>
  <si>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</si>
  <si>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</si>
  <si>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</si>
  <si>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</si>
  <si>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</si>
  <si>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</si>
  <si>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</si>
  <si>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</si>
  <si>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</si>
  <si>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</si>
  <si>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</si>
  <si>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</si>
  <si>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</si>
  <si>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</si>
  <si>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</si>
  <si>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</si>
  <si>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</si>
  <si>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</si>
  <si>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</si>
  <si>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</si>
  <si>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</si>
  <si>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</si>
  <si>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</si>
  <si>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</si>
  <si>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</si>
  <si>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</si>
  <si>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</si>
  <si>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</si>
  <si>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</si>
  <si>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</si>
  <si>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</si>
  <si>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</si>
  <si>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</si>
  <si>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</si>
  <si>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</si>
  <si>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</si>
  <si>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</si>
  <si>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</si>
  <si>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</si>
  <si>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</si>
  <si>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</si>
  <si>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</si>
  <si>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</si>
  <si>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</si>
  <si>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</si>
  <si>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</si>
  <si>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</si>
  <si>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</si>
  <si>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</si>
  <si>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</si>
  <si>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</si>
  <si>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</si>
  <si>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</si>
  <si>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</si>
  <si>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</si>
  <si>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</si>
  <si>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</si>
  <si>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</si>
  <si>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</si>
  <si>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</si>
  <si>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</si>
  <si>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</si>
  <si>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</si>
  <si>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</si>
  <si>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</si>
  <si>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</si>
  <si>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</si>
  <si>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</si>
  <si>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</si>
  <si>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</si>
  <si>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</si>
  <si>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</si>
  <si>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</si>
  <si>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</si>
  <si>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</si>
  <si>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</si>
  <si>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</si>
  <si>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</si>
  <si>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</si>
  <si>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</si>
  <si>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</si>
  <si>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</si>
  <si>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</si>
  <si>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</si>
  <si>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</si>
  <si>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</si>
  <si>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</si>
  <si>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</si>
  <si>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</si>
  <si>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</si>
  <si>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</si>
  <si>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</si>
  <si>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</si>
  <si>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</si>
  <si>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</si>
  <si>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</si>
  <si>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</si>
  <si>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</si>
  <si>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</si>
  <si>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</si>
  <si>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</si>
  <si>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</si>
  <si>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</si>
  <si>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</si>
  <si>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</si>
  <si>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</si>
  <si>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</si>
  <si>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</si>
  <si>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</si>
  <si>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</si>
  <si>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</si>
  <si>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</si>
  <si>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</si>
  <si>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</si>
  <si>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</si>
  <si>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</si>
  <si>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</si>
  <si>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</si>
  <si>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</si>
  <si>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</si>
  <si>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</si>
  <si>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</si>
  <si>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</si>
  <si>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</si>
  <si>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</si>
  <si>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</si>
  <si>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</si>
  <si>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</si>
  <si>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</si>
  <si>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</si>
  <si>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</si>
  <si>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</si>
  <si>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</si>
  <si>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</si>
  <si>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</si>
  <si>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</si>
  <si>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</si>
  <si>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</si>
  <si>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</si>
  <si>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</si>
  <si>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</si>
  <si>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</si>
  <si>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</si>
  <si>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</si>
  <si>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</si>
  <si>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</si>
  <si>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</si>
  <si>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</si>
  <si>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</si>
  <si>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</si>
  <si>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</si>
  <si>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</si>
  <si>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</si>
  <si>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</si>
  <si>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</si>
  <si>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</si>
  <si>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</si>
  <si>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</si>
  <si>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</si>
  <si>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</si>
  <si>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</si>
  <si>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</si>
  <si>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</si>
  <si>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</si>
  <si>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</si>
  <si>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</si>
  <si>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</si>
  <si>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</si>
  <si>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</si>
  <si>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</si>
  <si>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</si>
  <si>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</si>
  <si>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</si>
  <si>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</si>
  <si>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</si>
  <si>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</si>
  <si>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</si>
  <si>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</si>
  <si>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</si>
  <si>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</si>
  <si>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</si>
  <si>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</si>
  <si>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</si>
  <si>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</si>
  <si>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</si>
  <si>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</si>
  <si>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</si>
  <si>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</si>
  <si>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</si>
  <si>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</si>
  <si>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</si>
  <si>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</si>
  <si>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</si>
  <si>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</si>
  <si>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</si>
  <si>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</si>
  <si>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</si>
  <si>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</si>
  <si>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</si>
  <si>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</si>
  <si>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</si>
  <si>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</si>
  <si>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</si>
  <si>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</si>
  <si>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</si>
  <si>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</si>
  <si>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</si>
  <si>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</si>
  <si>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</si>
  <si>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</si>
  <si>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</si>
  <si>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</si>
  <si>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</si>
  <si>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</si>
  <si>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</si>
  <si>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</si>
  <si>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</si>
  <si>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</si>
  <si>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</si>
  <si>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</si>
  <si>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</si>
  <si>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</si>
  <si>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</si>
  <si>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</si>
  <si>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</si>
  <si>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</si>
  <si>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</si>
  <si>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</si>
  <si>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</si>
  <si>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</si>
  <si>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</si>
  <si>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</si>
  <si>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</si>
  <si>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</si>
  <si>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</si>
  <si>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</si>
  <si>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</si>
  <si>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</si>
  <si>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</si>
  <si>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</si>
  <si>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</si>
  <si>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</si>
  <si>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</si>
  <si>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</si>
  <si>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</si>
  <si>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</si>
  <si>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</si>
  <si>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</si>
  <si>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</si>
  <si>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</si>
  <si>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</si>
  <si>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</si>
  <si>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</si>
  <si>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</si>
  <si>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</si>
  <si>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</si>
  <si>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</si>
  <si>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</si>
  <si>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</si>
  <si>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</si>
  <si>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</si>
  <si>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</si>
  <si>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</si>
  <si>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</si>
  <si>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</si>
  <si>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</si>
  <si>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</si>
  <si>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</si>
  <si>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</si>
  <si>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</si>
  <si>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</si>
  <si>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</si>
  <si>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</si>
  <si>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</si>
  <si>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</si>
  <si>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</si>
  <si>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</si>
  <si>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</si>
  <si>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</si>
  <si>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</si>
  <si>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</si>
  <si>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</si>
  <si>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</si>
  <si>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</si>
  <si>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</si>
  <si>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</si>
  <si>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</si>
  <si>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</si>
  <si>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</si>
  <si>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</si>
  <si>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</si>
  <si>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</si>
  <si>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</si>
  <si>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</si>
  <si>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</si>
  <si>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</si>
  <si>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</si>
  <si>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</si>
  <si>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</si>
  <si>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</si>
  <si>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</si>
  <si>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</si>
  <si>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</si>
  <si>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</si>
  <si>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</si>
  <si>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</si>
  <si>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</si>
  <si>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</si>
  <si>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</si>
  <si>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</si>
  <si>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</si>
  <si>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</si>
  <si>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</si>
  <si>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</si>
  <si>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</si>
  <si>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</si>
  <si>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</si>
  <si>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</si>
  <si>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</si>
  <si>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</si>
  <si>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</si>
  <si>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</si>
  <si>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</si>
  <si>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</si>
  <si>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</si>
  <si>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</si>
  <si>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</si>
  <si>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</si>
  <si>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</si>
  <si>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</si>
  <si>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</si>
  <si>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</si>
  <si>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</si>
  <si>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</si>
  <si>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</si>
  <si>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</si>
  <si>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</si>
  <si>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</si>
  <si>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</si>
  <si>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</si>
  <si>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</si>
  <si>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</si>
  <si>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</si>
  <si>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</si>
  <si>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</si>
  <si>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</si>
  <si>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</si>
  <si>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</si>
  <si>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</si>
  <si>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</si>
  <si>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</si>
  <si>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</si>
  <si>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</si>
  <si>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</si>
  <si>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</si>
  <si>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</si>
  <si>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</si>
  <si>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</si>
  <si>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</si>
  <si>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</si>
  <si>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</si>
  <si>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</si>
  <si>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</si>
  <si>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</si>
  <si>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</si>
  <si>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</si>
  <si>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</si>
  <si>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</si>
  <si>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</si>
  <si>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</si>
  <si>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</si>
  <si>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</si>
  <si>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</si>
  <si>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</si>
  <si>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</si>
  <si>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</si>
  <si>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</si>
  <si>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</si>
  <si>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</si>
  <si>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</si>
  <si>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</si>
  <si>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</si>
  <si>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</si>
  <si>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</si>
  <si>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</si>
  <si>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</si>
  <si>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</si>
  <si>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</si>
  <si>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</si>
  <si>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</si>
  <si>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</si>
  <si>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</si>
  <si>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</si>
  <si>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</si>
  <si>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</si>
  <si>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</si>
  <si>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</si>
  <si>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</si>
  <si>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</si>
  <si>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</si>
  <si>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</si>
  <si>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</si>
  <si>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</si>
  <si>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</si>
  <si>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</si>
  <si>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</si>
  <si>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</si>
  <si>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</si>
  <si>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</si>
  <si>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</si>
  <si>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</si>
  <si>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</si>
  <si>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</si>
  <si>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</si>
  <si>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</si>
  <si>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</si>
  <si>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</si>
  <si>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</si>
  <si>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</si>
  <si>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</si>
  <si>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</si>
  <si>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</si>
  <si>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</si>
  <si>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</si>
  <si>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</si>
  <si>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</si>
  <si>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</si>
  <si>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</si>
  <si>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</si>
  <si>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</si>
  <si>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</si>
  <si>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</si>
  <si>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</si>
  <si>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</si>
  <si>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</si>
  <si>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</si>
  <si>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</si>
  <si>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</si>
  <si>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</si>
  <si>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</si>
  <si>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</si>
  <si>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</si>
  <si>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</si>
  <si>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</si>
  <si>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</si>
  <si>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</si>
  <si>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</si>
  <si>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</si>
  <si>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</si>
  <si>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</si>
  <si>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</si>
  <si>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</si>
  <si>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</si>
  <si>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</si>
  <si>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</si>
  <si>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</si>
  <si>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</si>
  <si>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</si>
  <si>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</si>
  <si>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</si>
  <si>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</si>
  <si>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</si>
  <si>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</si>
  <si>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</si>
  <si>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</si>
  <si>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</si>
  <si>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</si>
  <si>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</si>
  <si>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</si>
  <si>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</si>
  <si>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</si>
  <si>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</si>
  <si>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</si>
  <si>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</si>
  <si>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</si>
  <si>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</si>
  <si>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</si>
  <si>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</si>
  <si>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</si>
  <si>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</si>
  <si>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</si>
  <si>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</si>
  <si>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</si>
  <si>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</si>
  <si>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</si>
  <si>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</si>
  <si>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</si>
  <si>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</si>
  <si>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</si>
  <si>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</si>
  <si>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</si>
  <si>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</si>
  <si>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</si>
  <si>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</si>
  <si>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</si>
  <si>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</si>
  <si>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</si>
  <si>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</si>
  <si>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</si>
  <si>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</si>
  <si>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</si>
  <si>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</si>
  <si>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</si>
  <si>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</si>
  <si>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</si>
  <si>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</si>
  <si>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</si>
  <si>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</si>
  <si>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</si>
  <si>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</si>
  <si>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</si>
  <si>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</si>
  <si>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</si>
  <si>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</si>
  <si>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</si>
  <si>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</si>
  <si>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</si>
  <si>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</si>
  <si>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</si>
  <si>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</si>
  <si>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</si>
  <si>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</si>
  <si>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</si>
  <si>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</si>
  <si>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</si>
  <si>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</si>
  <si>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</si>
  <si>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</si>
  <si>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</si>
  <si>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</si>
  <si>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</si>
  <si>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</si>
  <si>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</si>
  <si>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</si>
  <si>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</si>
  <si>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</si>
  <si>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</si>
  <si>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</si>
  <si>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</si>
  <si>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</si>
  <si>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</si>
  <si>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</si>
  <si>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</si>
  <si>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</si>
  <si>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</si>
  <si>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</si>
  <si>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</si>
  <si>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</si>
  <si>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</si>
  <si>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</si>
  <si>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</si>
  <si>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</si>
  <si>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</si>
  <si>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</si>
  <si>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</si>
  <si>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</si>
  <si>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</si>
  <si>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</si>
  <si>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</si>
  <si>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</si>
  <si>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</si>
  <si>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</si>
  <si>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</si>
  <si>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</si>
  <si>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</si>
  <si>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</si>
  <si>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</si>
  <si>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</si>
  <si>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</si>
  <si>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</si>
  <si>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</si>
  <si>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</si>
  <si>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</si>
  <si>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</si>
  <si>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</si>
  <si>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</si>
  <si>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</si>
  <si>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</si>
  <si>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</si>
  <si>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</si>
  <si>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</si>
  <si>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</si>
  <si>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</si>
  <si>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</si>
  <si>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</si>
  <si>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</si>
  <si>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</si>
  <si>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</si>
  <si>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</si>
  <si>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</si>
  <si>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</si>
  <si>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</si>
  <si>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</si>
  <si>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</si>
  <si>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</si>
  <si>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</si>
  <si>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</si>
  <si>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</si>
  <si>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</si>
  <si>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</si>
  <si>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</si>
  <si>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</si>
  <si>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</si>
  <si>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</si>
  <si>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</si>
  <si>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</si>
  <si>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</si>
  <si>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</si>
  <si>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</si>
  <si>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</si>
  <si>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</si>
  <si>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</si>
  <si>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</si>
  <si>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</si>
  <si>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</si>
  <si>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</si>
  <si>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</si>
  <si>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</si>
  <si>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</si>
  <si>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</si>
  <si>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</si>
  <si>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</si>
  <si>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</si>
  <si>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</si>
  <si>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</si>
  <si>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</si>
  <si>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</si>
  <si>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</si>
  <si>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</si>
  <si>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</si>
  <si>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</si>
  <si>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</si>
  <si>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</si>
  <si>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</si>
  <si>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</si>
  <si>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</si>
  <si>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</si>
  <si>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</si>
  <si>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</si>
  <si>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</si>
  <si>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</si>
  <si>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</si>
  <si>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</si>
  <si>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</si>
  <si>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</si>
  <si>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</si>
  <si>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</si>
  <si>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</si>
  <si>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</si>
  <si>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</si>
  <si>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</si>
  <si>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</si>
  <si>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</si>
  <si>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</si>
  <si>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</si>
  <si>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</si>
  <si>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</si>
  <si>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</si>
  <si>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</si>
  <si>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</si>
  <si>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</si>
  <si>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</si>
  <si>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</si>
  <si>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</si>
  <si>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</si>
  <si>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</si>
  <si>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</si>
  <si>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</si>
  <si>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</si>
  <si>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</si>
  <si>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</si>
  <si>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</si>
  <si>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</si>
  <si>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</si>
  <si>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</si>
  <si>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</si>
  <si>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</si>
  <si>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</si>
  <si>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</si>
  <si>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</si>
  <si>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</si>
  <si>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</si>
  <si>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</si>
  <si>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</si>
  <si>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</si>
  <si>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</si>
  <si>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</si>
  <si>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</si>
  <si>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</si>
  <si>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</si>
  <si>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</si>
  <si>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</si>
  <si>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</si>
  <si>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</si>
  <si>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</si>
  <si>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</si>
  <si>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</si>
  <si>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</si>
  <si>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</si>
  <si>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</si>
  <si>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</si>
  <si>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</si>
  <si>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</si>
  <si>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</si>
  <si>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</si>
  <si>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</si>
  <si>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</si>
  <si>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</si>
  <si>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</si>
  <si>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</si>
  <si>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</si>
  <si>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</si>
  <si>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</si>
  <si>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</si>
  <si>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</si>
  <si>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</si>
  <si>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</si>
  <si>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</si>
  <si>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</si>
  <si>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</si>
  <si>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</si>
  <si>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</si>
  <si>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</si>
  <si>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</si>
  <si>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</si>
  <si>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</si>
  <si>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</si>
  <si>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</si>
  <si>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</si>
  <si>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</si>
  <si>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</si>
  <si>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</si>
  <si>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</si>
  <si>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</si>
  <si>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</si>
  <si>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</si>
  <si>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</si>
  <si>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</si>
  <si>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</si>
  <si>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</si>
  <si>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</si>
  <si>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</si>
  <si>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</si>
  <si>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</si>
  <si>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</si>
  <si>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</si>
  <si>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</si>
  <si>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</si>
  <si>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</si>
  <si>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</si>
  <si>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</si>
  <si>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</si>
  <si>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</si>
  <si>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</si>
  <si>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</si>
  <si>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</si>
  <si>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</si>
  <si>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</si>
  <si>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</si>
  <si>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</si>
  <si>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</si>
  <si>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</si>
  <si>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</si>
  <si>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</si>
  <si>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</si>
  <si>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</si>
  <si>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</si>
  <si>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</si>
  <si>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</si>
  <si>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</si>
  <si>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</si>
  <si>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</si>
  <si>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</si>
  <si>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</si>
  <si>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</si>
  <si>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</si>
  <si>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</si>
  <si>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</si>
  <si>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</si>
  <si>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</si>
  <si>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</si>
  <si>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</si>
  <si>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</si>
  <si>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</si>
  <si>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</si>
  <si>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</si>
  <si>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</si>
  <si>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</si>
  <si>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</si>
  <si>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</si>
  <si>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</si>
  <si>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</si>
  <si>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</si>
  <si>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</si>
  <si>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</si>
  <si>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</si>
  <si>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</si>
  <si>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</si>
  <si>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</si>
  <si>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</si>
  <si>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</si>
  <si>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</si>
  <si>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</si>
  <si>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</si>
  <si>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</si>
  <si>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</si>
  <si>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</si>
  <si>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</si>
  <si>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</si>
  <si>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</si>
  <si>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</si>
  <si>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</si>
  <si>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</si>
  <si>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</si>
  <si>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</si>
  <si>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</si>
  <si>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</si>
  <si>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</si>
  <si>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</si>
  <si>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</si>
  <si>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</si>
  <si>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</si>
  <si>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</si>
  <si>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</si>
  <si>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</si>
  <si>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</si>
  <si>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</si>
  <si>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</si>
  <si>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</si>
  <si>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</si>
  <si>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</si>
  <si>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</si>
  <si>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</si>
  <si>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</si>
  <si>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</si>
  <si>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</si>
  <si>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</si>
  <si>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</si>
  <si>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</si>
  <si>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</si>
  <si>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</si>
  <si>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</si>
  <si>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</si>
  <si>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</si>
  <si>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</si>
  <si>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</si>
  <si>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</si>
  <si>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</si>
  <si>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</si>
  <si>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</si>
  <si>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</si>
  <si>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</si>
  <si>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</si>
  <si>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</si>
  <si>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</si>
  <si>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</si>
  <si>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</si>
  <si>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</si>
  <si>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</si>
  <si>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</si>
  <si>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</si>
  <si>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</si>
  <si>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</si>
  <si>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</si>
  <si>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</si>
  <si>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</si>
  <si>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</si>
  <si>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</si>
  <si>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</si>
  <si>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</si>
  <si>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</si>
  <si>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</si>
  <si>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</si>
  <si>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</si>
  <si>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</si>
  <si>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</si>
  <si>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</si>
  <si>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</si>
  <si>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</si>
  <si>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</si>
  <si>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</si>
  <si>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</si>
  <si>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</si>
  <si>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</si>
  <si>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</si>
  <si>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</si>
  <si>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</si>
  <si>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</si>
  <si>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</si>
  <si>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</si>
  <si>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</si>
  <si>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</si>
  <si>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</si>
  <si>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</si>
  <si>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</si>
  <si>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</si>
  <si>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</si>
  <si>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</si>
  <si>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</si>
  <si>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</si>
  <si>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</si>
  <si>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</si>
  <si>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</si>
  <si>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</si>
  <si>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</si>
  <si>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</si>
  <si>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</si>
  <si>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</si>
  <si>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</si>
  <si>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</si>
  <si>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</si>
  <si>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</si>
  <si>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</si>
  <si>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</si>
  <si>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</si>
  <si>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</si>
  <si>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</si>
  <si>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</si>
  <si>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</si>
  <si>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</si>
  <si>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</si>
  <si>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</si>
  <si>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</si>
  <si>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</si>
  <si>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</si>
  <si>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</si>
  <si>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</si>
  <si>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</si>
  <si>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</si>
  <si>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</si>
  <si>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</si>
  <si>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</si>
  <si>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</si>
  <si>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</si>
  <si>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</si>
  <si>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</si>
  <si>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</si>
  <si>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</si>
  <si>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</si>
  <si>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</si>
  <si>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</si>
  <si>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</si>
  <si>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</si>
  <si>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</si>
  <si>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</si>
  <si>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</si>
  <si>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</si>
  <si>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</si>
  <si>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</si>
  <si>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</si>
  <si>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</si>
  <si>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</si>
  <si>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</si>
  <si>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</si>
  <si>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</si>
  <si>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</si>
  <si>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</si>
  <si>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</si>
  <si>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</si>
  <si>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</si>
  <si>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</si>
  <si>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</si>
  <si>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</si>
  <si>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</si>
  <si>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</si>
  <si>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</si>
  <si>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</si>
  <si>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</si>
  <si>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</si>
  <si>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</si>
  <si>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</si>
  <si>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</si>
  <si>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</si>
  <si>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</si>
  <si>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</si>
  <si>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</si>
  <si>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</si>
  <si>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</si>
  <si>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</si>
  <si>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</si>
  <si>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</si>
  <si>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</si>
  <si>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</si>
  <si>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</si>
  <si>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</si>
  <si>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</si>
  <si>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</si>
  <si>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</si>
  <si>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</si>
  <si>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</si>
  <si>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</si>
  <si>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</si>
  <si>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</si>
  <si>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</si>
  <si>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</si>
  <si>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</si>
  <si>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</si>
  <si>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</si>
  <si>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</si>
  <si>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</si>
  <si>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</si>
  <si>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</si>
  <si>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</si>
  <si>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</si>
  <si>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</si>
  <si>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</si>
  <si>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</si>
  <si>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</si>
  <si>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</si>
  <si>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</si>
  <si>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</si>
  <si>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</si>
  <si>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</si>
  <si>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</si>
  <si>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</si>
  <si>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</si>
  <si>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</si>
  <si>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</si>
  <si>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</si>
  <si>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</si>
  <si>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</si>
  <si>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</si>
  <si>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</si>
  <si>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</si>
  <si>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</si>
  <si>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</si>
  <si>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</si>
  <si>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</si>
  <si>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</si>
  <si>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</si>
  <si>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</si>
  <si>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</si>
  <si>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</si>
  <si>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</si>
  <si>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</si>
  <si>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</si>
  <si>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</si>
  <si>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</si>
  <si>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</si>
  <si>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</si>
  <si>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</si>
  <si>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</si>
  <si>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</si>
  <si>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</si>
  <si>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</si>
  <si>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</si>
  <si>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</si>
  <si>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</si>
  <si>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</si>
  <si>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</si>
  <si>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</si>
  <si>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</si>
  <si>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</si>
  <si>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</si>
  <si>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</si>
  <si>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</si>
  <si>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</si>
  <si>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</si>
  <si>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</si>
  <si>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</si>
  <si>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</si>
  <si>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</si>
  <si>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</si>
  <si>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</si>
  <si>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</si>
  <si>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</si>
  <si>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</si>
  <si>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</si>
  <si>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</si>
  <si>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</si>
  <si>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</si>
  <si>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</si>
  <si>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</si>
  <si>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</si>
  <si>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</si>
  <si>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</si>
  <si>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</si>
  <si>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</si>
  <si>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</si>
  <si>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</si>
  <si>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</si>
  <si>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</si>
  <si>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</si>
  <si>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</si>
  <si>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</si>
  <si>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</si>
  <si>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</si>
  <si>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</si>
  <si>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</si>
  <si>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</si>
  <si>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</si>
  <si>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</si>
  <si>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</si>
  <si>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</si>
  <si>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</si>
  <si>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</si>
  <si>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</si>
  <si>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</si>
  <si>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</si>
  <si>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</si>
  <si>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</si>
  <si>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</si>
  <si>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</si>
  <si>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</si>
  <si>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</si>
  <si>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</si>
  <si>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</si>
  <si>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</si>
  <si>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</si>
  <si>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</si>
  <si>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</si>
  <si>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</si>
  <si>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</si>
  <si>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</si>
  <si>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</si>
  <si>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</si>
  <si>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</si>
  <si>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</si>
  <si>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</si>
  <si>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</si>
  <si>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</si>
  <si>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</si>
  <si>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</si>
  <si>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</si>
  <si>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</si>
  <si>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</si>
  <si>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</si>
  <si>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</si>
  <si>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</si>
  <si>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</si>
  <si>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</si>
  <si>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</si>
  <si>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</si>
  <si>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</si>
  <si>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</si>
  <si>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</si>
  <si>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</si>
  <si>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</si>
  <si>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</si>
  <si>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</si>
  <si>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</si>
  <si>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</si>
  <si>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</si>
  <si>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</si>
  <si>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</si>
  <si>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</si>
  <si>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</si>
  <si>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</si>
  <si>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</si>
  <si>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</si>
  <si>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</si>
  <si>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</si>
  <si>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</si>
  <si>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</si>
  <si>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</si>
  <si>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</si>
  <si>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</si>
  <si>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</si>
  <si>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</si>
  <si>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</si>
  <si>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</si>
  <si>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</si>
  <si>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</si>
  <si>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</si>
  <si>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</si>
  <si>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</si>
  <si>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</si>
  <si>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</si>
  <si>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</si>
  <si>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</si>
  <si>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</si>
  <si>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</si>
  <si>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</si>
  <si>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</si>
  <si>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</si>
  <si>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</si>
  <si>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</si>
  <si>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</si>
  <si>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</si>
  <si>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</si>
  <si>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</si>
  <si>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</si>
  <si>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</si>
  <si>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</si>
  <si>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</si>
  <si>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</si>
  <si>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</si>
  <si>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</si>
  <si>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</si>
  <si>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</si>
  <si>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</si>
  <si>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</si>
  <si>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</si>
  <si>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</si>
  <si>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</si>
  <si>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</si>
  <si>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</si>
  <si>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</si>
  <si>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</si>
  <si>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</si>
  <si>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</si>
  <si>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</si>
  <si>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</si>
  <si>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</si>
  <si>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</si>
  <si>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</si>
  <si>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</si>
  <si>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</si>
  <si>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</si>
  <si>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</si>
  <si>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</si>
  <si>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</si>
  <si>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</si>
  <si>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</si>
  <si>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</si>
  <si>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</si>
  <si>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</si>
  <si>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</si>
  <si>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</si>
  <si>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</si>
  <si>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</si>
  <si>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</si>
  <si>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</si>
  <si>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</si>
  <si>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</si>
  <si>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</si>
  <si>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</si>
  <si>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</si>
  <si>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</si>
  <si>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</si>
  <si>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</si>
  <si>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</si>
  <si>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</si>
  <si>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</si>
  <si>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</si>
  <si>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</si>
  <si>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</si>
  <si>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</si>
  <si>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</si>
  <si>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</si>
  <si>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</si>
  <si>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</si>
  <si>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</si>
  <si>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</si>
  <si>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</si>
  <si>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</si>
  <si>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</si>
  <si>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</si>
  <si>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</si>
  <si>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</si>
  <si>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</si>
  <si>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</si>
  <si>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</si>
  <si>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</si>
  <si>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</si>
  <si>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</si>
  <si>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</si>
  <si>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</si>
  <si>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</si>
  <si>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</si>
  <si>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</si>
  <si>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</si>
  <si>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</si>
  <si>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</si>
  <si>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</si>
  <si>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</si>
  <si>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</si>
  <si>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</si>
  <si>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</si>
  <si>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</si>
  <si>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</si>
  <si>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</si>
  <si>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</si>
  <si>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</si>
  <si>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</si>
  <si>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</si>
  <si>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</si>
  <si>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</si>
  <si>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</si>
  <si>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</si>
  <si>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</si>
  <si>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</si>
  <si>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</si>
  <si>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</si>
  <si>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</si>
  <si>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</si>
  <si>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</si>
  <si>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</si>
  <si>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</si>
  <si>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</si>
  <si>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</si>
  <si>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</si>
  <si>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</si>
  <si>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</si>
  <si>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</si>
  <si>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</si>
  <si>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</si>
  <si>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</si>
  <si>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</si>
  <si>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</si>
  <si>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</si>
  <si>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</si>
  <si>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</si>
  <si>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</si>
  <si>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</si>
  <si>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</si>
  <si>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</si>
  <si>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</si>
  <si>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</si>
  <si>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</si>
  <si>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</si>
  <si>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</si>
  <si>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</si>
  <si>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</si>
  <si>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</si>
  <si>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</si>
  <si>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</si>
  <si>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</si>
  <si>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</si>
  <si>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</si>
  <si>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</si>
  <si>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</si>
  <si>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</si>
  <si>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</si>
  <si>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</si>
  <si>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</si>
  <si>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</si>
  <si>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</si>
  <si>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</si>
  <si>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</si>
  <si>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</si>
  <si>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</si>
  <si>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</si>
  <si>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</si>
  <si>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</si>
  <si>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</si>
  <si>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</si>
  <si>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</si>
  <si>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</si>
  <si>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</si>
  <si>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</si>
  <si>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</si>
  <si>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</si>
  <si>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</si>
  <si>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</si>
  <si>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</si>
  <si>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</si>
  <si>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</si>
  <si>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</si>
  <si>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</si>
  <si>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</si>
  <si>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</si>
  <si>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</si>
  <si>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</si>
  <si>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</si>
  <si>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</si>
  <si>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</si>
  <si>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</si>
  <si>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</si>
  <si>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</si>
  <si>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</si>
  <si>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</si>
  <si>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</si>
  <si>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</si>
  <si>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</si>
  <si>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</si>
  <si>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</si>
  <si>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</si>
  <si>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</si>
  <si>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</si>
  <si>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</si>
  <si>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</si>
  <si>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</si>
  <si>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</si>
  <si>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</si>
  <si>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</si>
  <si>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</si>
  <si>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</si>
  <si>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</si>
  <si>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</si>
  <si>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</si>
  <si>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</si>
  <si>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</si>
  <si>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</si>
  <si>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</si>
  <si>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</si>
  <si>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</si>
  <si>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</si>
  <si>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</si>
  <si>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</si>
  <si>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</si>
  <si>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</si>
  <si>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</si>
  <si>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</si>
  <si>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</si>
  <si>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</si>
  <si>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</si>
  <si>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</si>
  <si>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</si>
  <si>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</si>
  <si>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</si>
  <si>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</si>
  <si>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</si>
  <si>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</si>
  <si>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</si>
  <si>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</si>
  <si>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</si>
  <si>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</si>
  <si>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</si>
  <si>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</si>
  <si>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</si>
  <si>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</si>
  <si>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</si>
  <si>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</si>
  <si>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</si>
  <si>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</si>
  <si>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</si>
  <si>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</si>
  <si>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</si>
  <si>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</si>
  <si>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</si>
  <si>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</si>
  <si>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</si>
  <si>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</si>
  <si>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</si>
  <si>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</si>
  <si>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</si>
  <si>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</si>
  <si>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</si>
  <si>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</si>
  <si>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</si>
  <si>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</si>
  <si>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</si>
  <si>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</si>
  <si>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</si>
  <si>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</si>
  <si>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</si>
  <si>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</si>
  <si>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</si>
  <si>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</si>
  <si>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</si>
  <si>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</si>
  <si>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</si>
  <si>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</si>
  <si>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</si>
  <si>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</si>
  <si>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</si>
  <si>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</si>
  <si>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</si>
  <si>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</si>
  <si>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</si>
  <si>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</si>
  <si>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</si>
  <si>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</si>
  <si>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</si>
  <si>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</si>
  <si>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</si>
  <si>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</si>
  <si>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</si>
  <si>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</si>
  <si>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</si>
  <si>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</si>
  <si>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</si>
  <si>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</si>
  <si>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</si>
  <si>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</si>
  <si>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</si>
  <si>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</si>
  <si>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</si>
  <si>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</si>
  <si>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</si>
  <si>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</si>
  <si>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</si>
  <si>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</si>
  <si>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</si>
  <si>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</si>
  <si>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</si>
  <si>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</si>
  <si>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</si>
  <si>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</si>
  <si>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</si>
  <si>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</si>
  <si>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</si>
  <si>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</si>
  <si>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</si>
  <si>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</si>
  <si>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</si>
  <si>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</si>
  <si>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</si>
  <si>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</si>
  <si>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</si>
  <si>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</si>
  <si>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</si>
  <si>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</si>
  <si>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</si>
  <si>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</si>
  <si>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</si>
  <si>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</si>
  <si>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</si>
  <si>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</si>
  <si>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</si>
  <si>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</si>
  <si>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</si>
  <si>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</si>
  <si>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</si>
  <si>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</si>
  <si>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</si>
  <si>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</si>
  <si>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</si>
  <si>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</si>
  <si>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</si>
  <si>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</si>
  <si>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</si>
  <si>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</si>
  <si>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</si>
  <si>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</si>
  <si>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</si>
  <si>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</si>
  <si>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</si>
  <si>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</si>
  <si>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</si>
  <si>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</si>
  <si>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</si>
  <si>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</si>
  <si>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</si>
  <si>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</si>
  <si>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</si>
  <si>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</si>
  <si>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</si>
  <si>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</si>
  <si>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</si>
  <si>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</si>
  <si>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</si>
  <si>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</si>
  <si>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</si>
  <si>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</si>
  <si>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</si>
  <si>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</si>
  <si>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</si>
  <si>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</si>
  <si>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</si>
  <si>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</si>
  <si>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</si>
  <si>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</si>
  <si>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</si>
  <si>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</si>
  <si>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</si>
  <si>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</si>
  <si>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</si>
  <si>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</si>
  <si>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</si>
  <si>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</si>
  <si>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</si>
  <si>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</si>
  <si>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</si>
  <si>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</si>
  <si>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</si>
  <si>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</si>
  <si>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</si>
  <si>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</si>
  <si>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</si>
  <si>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</si>
  <si>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</si>
  <si>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</si>
  <si>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</si>
  <si>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</si>
  <si>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</si>
  <si>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</si>
  <si>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</si>
  <si>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</si>
  <si>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</si>
  <si>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</si>
  <si>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</si>
  <si>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</si>
  <si>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</si>
  <si>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</si>
  <si>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</si>
  <si>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</si>
  <si>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</si>
  <si>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</si>
  <si>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</si>
  <si>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</si>
  <si>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</si>
  <si>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</si>
  <si>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</si>
  <si>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</si>
  <si>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</si>
  <si>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</si>
  <si>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</si>
  <si>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</si>
  <si>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</si>
  <si>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</si>
  <si>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</si>
  <si>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</si>
  <si>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</si>
  <si>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</si>
  <si>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</si>
  <si>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</si>
  <si>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</si>
  <si>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</si>
  <si>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</si>
  <si>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</si>
  <si>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</si>
  <si>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</si>
  <si>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</si>
  <si>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</si>
  <si>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</si>
  <si>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</si>
  <si>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</si>
  <si>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</si>
  <si>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</si>
  <si>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</si>
  <si>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</si>
  <si>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</si>
  <si>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</si>
  <si>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</si>
  <si>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</si>
  <si>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</si>
  <si>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</si>
  <si>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</si>
  <si>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</si>
  <si>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</si>
  <si>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</si>
  <si>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</si>
  <si>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</si>
  <si>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</si>
  <si>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</si>
  <si>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</si>
  <si>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</si>
  <si>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</si>
  <si>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</si>
  <si>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</si>
  <si>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</si>
  <si>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</si>
  <si>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</si>
  <si>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</si>
  <si>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</si>
  <si>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</si>
  <si>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</si>
  <si>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</si>
  <si>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</si>
  <si>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</si>
  <si>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</si>
  <si>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</si>
  <si>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</si>
  <si>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</si>
  <si>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</si>
  <si>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</si>
  <si>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</si>
  <si>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</si>
  <si>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</si>
  <si>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</si>
  <si>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</si>
  <si>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</si>
  <si>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</si>
  <si>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</si>
  <si>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</si>
  <si>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</si>
  <si>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</si>
  <si>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</si>
  <si>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</si>
  <si>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</si>
  <si>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</si>
  <si>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</si>
  <si>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</si>
  <si>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</si>
  <si>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</si>
  <si>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</si>
  <si>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</si>
  <si>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</si>
  <si>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</si>
  <si>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</si>
  <si>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</si>
  <si>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</si>
  <si>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</si>
  <si>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</si>
  <si>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</si>
  <si>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</si>
  <si>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</si>
  <si>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</si>
  <si>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</si>
  <si>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</si>
  <si>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</si>
  <si>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</si>
  <si>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</si>
  <si>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</si>
  <si>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</si>
  <si>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</si>
  <si>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</si>
  <si>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</si>
  <si>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</si>
  <si>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</si>
  <si>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</si>
  <si>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</si>
  <si>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</si>
  <si>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</si>
  <si>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</si>
  <si>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</si>
  <si>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</si>
  <si>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</si>
  <si>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</si>
  <si>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</si>
  <si>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</si>
  <si>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</si>
  <si>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</si>
  <si>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</si>
  <si>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</si>
  <si>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</si>
  <si>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</si>
  <si>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</si>
  <si>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</si>
  <si>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</si>
  <si>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</si>
  <si>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</si>
  <si>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</si>
  <si>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</si>
  <si>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</si>
  <si>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</si>
  <si>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</si>
  <si>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</si>
  <si>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</si>
  <si>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</si>
  <si>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</si>
  <si>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</si>
  <si>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</si>
  <si>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</si>
  <si>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</si>
  <si>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</si>
  <si>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</si>
  <si>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</si>
  <si>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</si>
  <si>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</si>
  <si>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</si>
  <si>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</si>
  <si>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</si>
  <si>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</si>
  <si>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</si>
  <si>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</si>
  <si>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</si>
  <si>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</si>
  <si>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</si>
  <si>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</si>
  <si>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</si>
  <si>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</si>
  <si>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</si>
  <si>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</si>
  <si>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</si>
  <si>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</si>
  <si>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</si>
  <si>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</si>
  <si>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</si>
  <si>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</si>
  <si>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</si>
  <si>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</si>
  <si>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</si>
  <si>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</si>
  <si>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</si>
  <si>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</si>
  <si>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</si>
  <si>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</si>
  <si>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</si>
  <si>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</si>
  <si>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</si>
  <si>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</si>
  <si>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</si>
  <si>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</si>
  <si>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</si>
  <si>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</si>
  <si>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</si>
  <si>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</si>
  <si>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</si>
  <si>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</si>
  <si>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</si>
  <si>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</si>
  <si>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</si>
  <si>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</si>
  <si>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</si>
  <si>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</si>
  <si>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</si>
  <si>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</si>
  <si>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</si>
  <si>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</si>
  <si>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</si>
  <si>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</si>
  <si>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</si>
  <si>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</si>
  <si>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</si>
  <si>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</si>
  <si>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</si>
  <si>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</si>
  <si>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</si>
  <si>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</si>
  <si>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</si>
  <si>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</si>
  <si>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</si>
  <si>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</si>
  <si>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</si>
  <si>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</si>
  <si>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</si>
  <si>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</si>
  <si>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</si>
  <si>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</si>
  <si>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</si>
  <si>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</si>
  <si>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</si>
  <si>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</si>
  <si>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</si>
  <si>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</si>
  <si>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</si>
  <si>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</si>
  <si>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</si>
  <si>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</si>
  <si>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</si>
  <si>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</si>
  <si>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</si>
  <si>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</si>
  <si>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</si>
  <si>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</si>
  <si>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</si>
  <si>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</si>
  <si>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</si>
  <si>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</si>
  <si>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</si>
  <si>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</si>
  <si>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</si>
  <si>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</si>
  <si>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</si>
  <si>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</si>
  <si>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</si>
  <si>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</si>
  <si>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</si>
  <si>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</si>
  <si>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</si>
  <si>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</si>
  <si>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</si>
  <si>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</si>
  <si>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</si>
  <si>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</si>
  <si>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</si>
  <si>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</si>
  <si>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</si>
  <si>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</si>
  <si>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</si>
  <si>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</si>
  <si>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</si>
  <si>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</si>
  <si>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</si>
  <si>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</si>
  <si>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</si>
  <si>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</si>
  <si>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</si>
  <si>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</si>
  <si>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</si>
  <si>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</si>
  <si>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</si>
  <si>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</si>
  <si>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</si>
  <si>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</si>
  <si>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</si>
  <si>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</si>
  <si>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</si>
  <si>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</si>
  <si>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</si>
  <si>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</si>
  <si>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</si>
  <si>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</si>
  <si>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</si>
  <si>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</si>
  <si>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</si>
  <si>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</si>
  <si>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</si>
  <si>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</si>
  <si>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</si>
  <si>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</si>
  <si>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</si>
  <si>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</si>
  <si>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</si>
  <si>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</si>
  <si>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</si>
  <si>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</si>
  <si>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</si>
  <si>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</si>
  <si>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</si>
  <si>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</si>
  <si>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</si>
  <si>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</si>
  <si>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</si>
  <si>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</si>
  <si>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</si>
  <si>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</si>
  <si>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</si>
  <si>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</si>
  <si>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</si>
  <si>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</si>
  <si>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</si>
  <si>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</si>
  <si>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</si>
  <si>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</si>
  <si>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</si>
  <si>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</si>
  <si>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</si>
  <si>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</si>
  <si>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</si>
  <si>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</si>
  <si>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</si>
  <si>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</si>
  <si>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</si>
  <si>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</si>
  <si>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</si>
  <si>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</si>
  <si>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</si>
  <si>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</si>
  <si>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</si>
  <si>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</si>
  <si>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</si>
  <si>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</si>
  <si>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</si>
  <si>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</si>
  <si>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</si>
  <si>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</si>
  <si>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</si>
  <si>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</si>
  <si>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</si>
  <si>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</si>
  <si>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</si>
  <si>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</si>
  <si>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</si>
  <si>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</si>
  <si>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</si>
  <si>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</si>
  <si>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</si>
  <si>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</si>
  <si>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</si>
  <si>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</si>
  <si>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</si>
  <si>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</si>
  <si>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</si>
  <si>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</si>
  <si>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</si>
  <si>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</si>
  <si>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</si>
  <si>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</si>
  <si>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</si>
  <si>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</si>
  <si>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</si>
  <si>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</si>
  <si>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</si>
  <si>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</si>
  <si>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</si>
  <si>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</si>
  <si>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</si>
  <si>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</si>
  <si>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</si>
  <si>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</si>
  <si>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</si>
  <si>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</si>
  <si>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</si>
  <si>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</si>
  <si>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</si>
  <si>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</si>
  <si>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</si>
  <si>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</si>
  <si>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</si>
  <si>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</si>
  <si>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</si>
  <si>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</si>
  <si>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</si>
  <si>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</si>
  <si>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</si>
  <si>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</si>
  <si>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</si>
  <si>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</si>
  <si>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</si>
  <si>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</si>
  <si>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</si>
  <si>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</si>
  <si>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</si>
  <si>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</si>
  <si>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</si>
  <si>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</si>
  <si>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</si>
  <si>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</si>
  <si>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</si>
  <si>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</si>
  <si>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</si>
  <si>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</si>
  <si>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</si>
  <si>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</si>
  <si>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</si>
  <si>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</si>
  <si>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</si>
  <si>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</si>
  <si>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</si>
  <si>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</si>
  <si>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</si>
  <si>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</si>
  <si>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</si>
  <si>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</si>
  <si>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</si>
  <si>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</si>
  <si>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</si>
  <si>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</si>
  <si>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</si>
  <si>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</si>
  <si>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</si>
  <si>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</si>
  <si>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</si>
  <si>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</si>
  <si>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</si>
  <si>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</si>
  <si>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</si>
  <si>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</si>
  <si>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</si>
  <si>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</si>
  <si>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</si>
  <si>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</si>
  <si>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</si>
  <si>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</si>
  <si>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</si>
  <si>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</si>
  <si>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</si>
  <si>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</si>
  <si>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</si>
  <si>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</si>
  <si>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</si>
  <si>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</si>
  <si>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</si>
  <si>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</si>
  <si>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</si>
  <si>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</si>
  <si>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</si>
  <si>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</si>
  <si>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</si>
  <si>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</si>
  <si>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</si>
  <si>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</si>
  <si>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</si>
  <si>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</si>
  <si>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</si>
  <si>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</si>
  <si>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</si>
  <si>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</si>
  <si>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</si>
  <si>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</si>
  <si>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</si>
  <si>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</si>
  <si>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</si>
  <si>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</si>
  <si>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</si>
  <si>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</si>
  <si>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</si>
  <si>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</si>
  <si>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</si>
  <si>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</si>
  <si>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</si>
  <si>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</si>
  <si>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</si>
  <si>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</si>
  <si>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</si>
  <si>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</si>
  <si>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</si>
  <si>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</si>
  <si>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</si>
  <si>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</si>
  <si>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</si>
  <si>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</si>
  <si>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</si>
  <si>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</si>
  <si>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</si>
  <si>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</si>
  <si>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</si>
  <si>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</si>
  <si>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</si>
  <si>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</si>
  <si>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</si>
  <si>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</si>
  <si>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</si>
  <si>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</si>
  <si>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</si>
  <si>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</si>
  <si>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</si>
  <si>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</si>
  <si>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</si>
  <si>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</si>
  <si>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</si>
  <si>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</si>
  <si>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</si>
  <si>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</si>
  <si>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</si>
  <si>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</si>
  <si>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</si>
  <si>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</si>
  <si>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</si>
  <si>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</si>
  <si>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</si>
  <si>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</si>
  <si>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</si>
  <si>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</si>
  <si>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</si>
  <si>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</si>
  <si>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</si>
  <si>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</si>
  <si>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</si>
  <si>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</si>
  <si>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</si>
  <si>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</si>
  <si>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</si>
  <si>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</si>
  <si>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</si>
  <si>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</si>
  <si>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</si>
  <si>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</si>
  <si>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</si>
  <si>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</si>
  <si>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</si>
  <si>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</si>
  <si>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</si>
  <si>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</si>
  <si>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</si>
  <si>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</si>
  <si>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</si>
  <si>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</si>
  <si>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</si>
  <si>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</si>
  <si>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</si>
  <si>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</si>
  <si>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</si>
  <si>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</si>
  <si>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</si>
  <si>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</si>
  <si>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</si>
  <si>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</si>
  <si>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</si>
  <si>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</si>
  <si>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</si>
  <si>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</si>
  <si>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</si>
  <si>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</si>
  <si>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</si>
  <si>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</si>
  <si>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</si>
  <si>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</si>
  <si>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</si>
  <si>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</si>
  <si>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</si>
  <si>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</si>
  <si>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</si>
  <si>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</si>
  <si>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</si>
  <si>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</si>
  <si>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</si>
  <si>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</si>
  <si>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</si>
  <si>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</si>
  <si>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</si>
  <si>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</si>
  <si>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</si>
  <si>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</si>
  <si>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</si>
  <si>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</si>
  <si>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</si>
  <si>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</si>
  <si>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</si>
  <si>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</si>
  <si>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</si>
  <si>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</si>
  <si>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</si>
  <si>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</si>
  <si>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</si>
  <si>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</si>
  <si>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</si>
  <si>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</si>
  <si>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</si>
  <si>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</si>
  <si>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</si>
  <si>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</si>
  <si>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</si>
  <si>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</si>
  <si>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</si>
  <si>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</si>
  <si>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</si>
  <si>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</si>
  <si>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</si>
  <si>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</si>
  <si>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</si>
  <si>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</si>
  <si>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</si>
  <si>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</si>
  <si>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</si>
  <si>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</si>
  <si>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</si>
  <si>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</si>
  <si>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</si>
  <si>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</si>
  <si>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</si>
  <si>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</si>
  <si>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</si>
  <si>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</si>
  <si>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</si>
  <si>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</si>
  <si>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</si>
  <si>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</si>
  <si>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</si>
  <si>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</si>
  <si>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</si>
  <si>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</si>
  <si>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</si>
  <si>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</si>
  <si>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</si>
  <si>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</si>
  <si>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</si>
  <si>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</si>
  <si>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</si>
  <si>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</si>
  <si>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</si>
  <si>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</si>
  <si>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</si>
  <si>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</si>
  <si>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</si>
  <si>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</si>
  <si>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</si>
  <si>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</si>
  <si>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</si>
  <si>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</si>
  <si>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</si>
  <si>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</si>
  <si>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</si>
  <si>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</si>
  <si>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</si>
  <si>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</si>
  <si>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</si>
  <si>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</si>
  <si>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</si>
  <si>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</si>
  <si>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</si>
  <si>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</si>
  <si>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</si>
  <si>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</si>
  <si>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</si>
  <si>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</si>
  <si>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</si>
  <si>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</si>
  <si>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</si>
  <si>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</si>
  <si>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</si>
  <si>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</si>
  <si>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</si>
  <si>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</si>
  <si>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</si>
  <si>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</si>
  <si>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</si>
  <si>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</si>
  <si>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</si>
  <si>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</si>
  <si>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</si>
  <si>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</si>
  <si>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</si>
  <si>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</si>
  <si>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</si>
  <si>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</si>
  <si>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</si>
  <si>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</si>
  <si>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</si>
  <si>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</si>
  <si>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</si>
  <si>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</si>
  <si>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</si>
  <si>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</si>
  <si>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</si>
  <si>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</si>
  <si>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</si>
  <si>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</si>
  <si>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</si>
  <si>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</si>
  <si>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</si>
  <si>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</si>
  <si>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</si>
  <si>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</si>
  <si>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</si>
  <si>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</si>
  <si>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</si>
  <si>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</si>
  <si>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</si>
  <si>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</si>
  <si>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</si>
  <si>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</si>
  <si>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</si>
  <si>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</si>
  <si>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</si>
  <si>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</si>
  <si>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</si>
  <si>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</si>
  <si>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</si>
  <si>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</si>
  <si>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</si>
  <si>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</si>
  <si>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</si>
  <si>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</si>
  <si>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</si>
  <si>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</si>
  <si>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</si>
  <si>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</si>
  <si>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</si>
  <si>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</si>
  <si>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</si>
  <si>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</si>
  <si>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</si>
  <si>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</si>
  <si>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</si>
  <si>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</si>
  <si>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</si>
  <si>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</si>
  <si>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</si>
  <si>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</si>
  <si>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</si>
  <si>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</si>
  <si>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</si>
  <si>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</si>
  <si>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</si>
  <si>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</si>
  <si>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</si>
  <si>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</si>
  <si>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</si>
  <si>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</si>
  <si>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</si>
  <si>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</si>
  <si>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</si>
  <si>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</si>
  <si>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</si>
  <si>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</si>
  <si>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</si>
  <si>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</si>
  <si>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</si>
  <si>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</si>
  <si>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</si>
  <si>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</si>
  <si>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</si>
  <si>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</si>
  <si>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</si>
  <si>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</si>
  <si>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</si>
  <si>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</si>
  <si>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</si>
  <si>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</si>
  <si>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</si>
  <si>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</si>
  <si>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</si>
  <si>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</si>
  <si>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</si>
  <si>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</si>
  <si>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</si>
  <si>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</si>
  <si>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</si>
  <si>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</si>
  <si>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</si>
  <si>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</si>
  <si>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</si>
  <si>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</si>
  <si>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</si>
  <si>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</si>
  <si>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</si>
  <si>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</si>
  <si>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</si>
  <si>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</si>
  <si>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</si>
  <si>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</si>
  <si>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</si>
  <si>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</si>
  <si>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</si>
  <si>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</si>
  <si>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</si>
  <si>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</si>
  <si>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</si>
  <si>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</si>
  <si>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</si>
  <si>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</si>
  <si>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</si>
  <si>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</si>
  <si>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</si>
  <si>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</si>
  <si>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</si>
  <si>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</si>
  <si>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</si>
  <si>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</si>
  <si>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</si>
  <si>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</si>
  <si>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</si>
  <si>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</si>
  <si>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</si>
  <si>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</si>
  <si>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</si>
  <si>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</si>
  <si>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</si>
  <si>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</si>
  <si>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</si>
  <si>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</si>
  <si>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</si>
  <si>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</si>
  <si>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</si>
  <si>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</si>
  <si>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</si>
  <si>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</si>
  <si>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</si>
  <si>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</si>
  <si>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</si>
  <si>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</si>
  <si>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</si>
  <si>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</si>
  <si>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</si>
  <si>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</si>
  <si>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</si>
  <si>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</si>
  <si>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</si>
  <si>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</si>
  <si>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</si>
  <si>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</si>
  <si>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</si>
  <si>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</si>
  <si>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</si>
  <si>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</si>
  <si>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</si>
  <si>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</si>
  <si>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</si>
  <si>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</si>
  <si>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</si>
  <si>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</si>
  <si>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</si>
  <si>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</si>
  <si>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</si>
  <si>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</si>
  <si>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</si>
  <si>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</si>
  <si>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</si>
  <si>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</si>
  <si>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</si>
  <si>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</si>
  <si>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</si>
  <si>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</si>
  <si>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</si>
  <si>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</si>
  <si>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</si>
  <si>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</si>
  <si>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</si>
  <si>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</si>
  <si>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</si>
  <si>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</si>
  <si>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</si>
  <si>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</si>
  <si>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</si>
  <si>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</si>
  <si>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</si>
  <si>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</si>
  <si>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</si>
  <si>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</si>
  <si>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</si>
  <si>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</si>
  <si>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</si>
  <si>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</si>
  <si>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</si>
  <si>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</si>
  <si>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</si>
  <si>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</si>
  <si>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</si>
  <si>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</si>
  <si>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</si>
  <si>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</si>
  <si>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</si>
  <si>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</si>
  <si>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</si>
  <si>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</si>
  <si>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</si>
  <si>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</si>
  <si>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</si>
  <si>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</si>
  <si>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</si>
  <si>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</si>
  <si>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</si>
  <si>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</si>
  <si>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</si>
  <si>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</si>
  <si>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</si>
  <si>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</si>
  <si>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</si>
  <si>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</si>
  <si>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</si>
  <si>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</si>
  <si>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</si>
  <si>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</si>
  <si>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</si>
  <si>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</si>
  <si>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</si>
  <si>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</si>
  <si>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</si>
  <si>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</si>
  <si>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</si>
  <si>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</si>
  <si>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</si>
  <si>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</si>
  <si>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</si>
  <si>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</si>
  <si>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</si>
  <si>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</si>
  <si>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</si>
  <si>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</si>
  <si>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</si>
  <si>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</si>
  <si>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</si>
  <si>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</si>
  <si>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</si>
  <si>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</si>
  <si>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</si>
  <si>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</si>
  <si>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</si>
  <si>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</si>
  <si>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</si>
  <si>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</si>
  <si>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</si>
  <si>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</si>
  <si>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</si>
  <si>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</si>
  <si>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</si>
  <si>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</si>
  <si>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</si>
  <si>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</si>
  <si>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</si>
  <si>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</si>
  <si>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</si>
  <si>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</si>
  <si>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</si>
  <si>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</si>
  <si>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</si>
  <si>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</si>
  <si>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</si>
  <si>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</si>
  <si>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</si>
  <si>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</si>
  <si>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</si>
  <si>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</si>
  <si>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</si>
  <si>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</si>
  <si>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</si>
  <si>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</si>
  <si>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</si>
  <si>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</si>
  <si>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</si>
  <si>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</si>
  <si>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</si>
  <si>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</si>
  <si>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</si>
  <si>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</si>
  <si>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</si>
  <si>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</si>
  <si>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</si>
  <si>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</si>
  <si>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</si>
  <si>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</si>
  <si>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</si>
  <si>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</si>
  <si>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</si>
  <si>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</si>
  <si>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</si>
  <si>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</si>
  <si>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</si>
  <si>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</si>
  <si>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</si>
  <si>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</si>
  <si>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</si>
  <si>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</si>
  <si>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</si>
  <si>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</si>
  <si>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</si>
  <si>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</si>
  <si>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</si>
  <si>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</si>
  <si>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</si>
  <si>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</si>
  <si>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</si>
  <si>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</si>
  <si>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</si>
  <si>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</si>
  <si>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</si>
  <si>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</si>
  <si>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</si>
  <si>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</si>
  <si>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</si>
  <si>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</si>
  <si>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</si>
  <si>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</si>
  <si>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</si>
  <si>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</si>
  <si>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</si>
  <si>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</si>
  <si>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</si>
  <si>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</si>
  <si>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</si>
  <si>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</si>
  <si>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</si>
  <si>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</si>
  <si>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</si>
  <si>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</si>
  <si>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</si>
  <si>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</si>
  <si>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</si>
  <si>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</si>
  <si>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</si>
  <si>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</si>
  <si>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</si>
  <si>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</si>
  <si>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</si>
  <si>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</si>
  <si>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</si>
  <si>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</si>
  <si>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</si>
  <si>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</si>
  <si>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</si>
  <si>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</si>
  <si>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</si>
  <si>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</si>
  <si>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</si>
  <si>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</si>
  <si>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</si>
  <si>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</si>
  <si>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</si>
  <si>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</si>
  <si>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</si>
  <si>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</si>
  <si>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</si>
  <si>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</si>
  <si>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</si>
  <si>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</si>
  <si>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</si>
  <si>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</si>
  <si>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</si>
  <si>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</si>
  <si>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</si>
  <si>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</si>
  <si>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</si>
  <si>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</si>
  <si>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</si>
  <si>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</si>
  <si>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</si>
  <si>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</si>
  <si>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</si>
  <si>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</si>
  <si>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</si>
  <si>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</si>
  <si>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</si>
  <si>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</si>
  <si>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</si>
  <si>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</si>
  <si>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</si>
  <si>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</si>
  <si>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</si>
  <si>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</si>
  <si>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</si>
  <si>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</si>
  <si>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</si>
  <si>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</si>
  <si>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</si>
  <si>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</si>
  <si>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</si>
  <si>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</si>
  <si>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</si>
  <si>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</si>
  <si>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</si>
  <si>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</si>
  <si>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</si>
  <si>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</si>
  <si>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</si>
  <si>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</si>
  <si>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</si>
  <si>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</si>
  <si>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</si>
  <si>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</si>
  <si>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</si>
  <si>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</si>
  <si>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</si>
  <si>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</si>
  <si>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</si>
  <si>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</si>
  <si>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</si>
  <si>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</si>
  <si>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</si>
  <si>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</si>
  <si>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</si>
  <si>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</si>
  <si>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</si>
  <si>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</si>
  <si>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</si>
  <si>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</si>
  <si>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</si>
  <si>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</si>
  <si>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</si>
  <si>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</si>
  <si>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</si>
  <si>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</si>
  <si>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</si>
  <si>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</si>
  <si>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</si>
  <si>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</si>
  <si>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</si>
  <si>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</si>
  <si>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</si>
  <si>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</si>
  <si>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</si>
  <si>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</si>
  <si>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</si>
  <si>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</si>
  <si>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</si>
  <si>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</si>
  <si>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</si>
  <si>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</si>
  <si>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</si>
  <si>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</si>
  <si>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</si>
  <si>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</si>
  <si>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</si>
  <si>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</si>
  <si>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</si>
  <si>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</si>
  <si>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</si>
  <si>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</si>
  <si>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</si>
  <si>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</si>
  <si>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</si>
  <si>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</si>
  <si>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</si>
  <si>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</si>
  <si>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</si>
  <si>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</si>
  <si>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</si>
  <si>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</si>
  <si>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</si>
  <si>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</si>
  <si>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</si>
  <si>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</si>
  <si>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</si>
  <si>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</si>
  <si>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</si>
  <si>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</si>
  <si>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</si>
  <si>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</si>
  <si>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</si>
  <si>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</si>
  <si>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</si>
  <si>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</si>
  <si>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</si>
  <si>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</si>
  <si>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</si>
  <si>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</si>
  <si>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</si>
  <si>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</si>
  <si>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</si>
  <si>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</si>
  <si>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</si>
  <si>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</si>
  <si>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</si>
  <si>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</si>
  <si>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</si>
  <si>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</si>
  <si>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</si>
  <si>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</si>
  <si>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</si>
  <si>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</si>
  <si>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</si>
  <si>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</si>
  <si>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</si>
  <si>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</si>
  <si>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</si>
  <si>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</si>
  <si>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</si>
  <si>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</si>
  <si>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</si>
  <si>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</si>
  <si>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</si>
  <si>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</si>
  <si>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</si>
  <si>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</si>
  <si>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</si>
  <si>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</si>
  <si>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</si>
  <si>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</si>
  <si>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</si>
  <si>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</si>
  <si>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</si>
  <si>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</si>
  <si>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</si>
  <si>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</si>
  <si>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</si>
  <si>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</si>
  <si>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</si>
  <si>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</si>
  <si>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</si>
  <si>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</si>
  <si>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</si>
  <si>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</si>
  <si>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</si>
  <si>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</si>
  <si>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</si>
  <si>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</si>
  <si>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</si>
  <si>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</si>
  <si>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</si>
  <si>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</si>
  <si>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</si>
  <si>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</si>
  <si>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</si>
  <si>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</si>
  <si>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</si>
  <si>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</si>
  <si>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</si>
  <si>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</si>
  <si>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</si>
  <si>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</si>
  <si>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</si>
  <si>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</si>
  <si>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</si>
  <si>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</si>
  <si>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</si>
  <si>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</si>
  <si>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</si>
  <si>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</si>
  <si>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</si>
  <si>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</si>
  <si>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</si>
  <si>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</si>
  <si>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</si>
  <si>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</si>
  <si>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</si>
  <si>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</si>
  <si>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</si>
  <si>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</si>
  <si>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</si>
  <si>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</si>
  <si>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</si>
  <si>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</si>
  <si>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</si>
  <si>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</si>
  <si>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</si>
  <si>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</si>
  <si>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</si>
  <si>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</si>
  <si>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</si>
  <si>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</si>
  <si>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</si>
  <si>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</si>
  <si>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</si>
  <si>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</si>
  <si>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</si>
  <si>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</si>
  <si>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</si>
  <si>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</si>
  <si>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</si>
  <si>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</si>
  <si>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</si>
  <si>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</si>
  <si>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</si>
  <si>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</si>
  <si>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</si>
  <si>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</si>
  <si>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</si>
  <si>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</si>
  <si>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</si>
  <si>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</si>
  <si>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</si>
  <si>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</si>
  <si>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</si>
  <si>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</si>
  <si>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</si>
  <si>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</si>
  <si>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</si>
  <si>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</si>
  <si>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</si>
  <si>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</si>
  <si>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</si>
  <si>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</si>
  <si>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</si>
  <si>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</si>
  <si>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</si>
  <si>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</si>
  <si>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</si>
  <si>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</si>
  <si>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</si>
  <si>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</si>
  <si>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</si>
  <si>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</si>
  <si>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</si>
  <si>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</si>
  <si>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</si>
  <si>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</si>
  <si>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</si>
  <si>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</si>
  <si>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</si>
  <si>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</si>
  <si>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</si>
  <si>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</si>
  <si>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</si>
  <si>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</si>
  <si>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</si>
  <si>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</si>
  <si>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</si>
  <si>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</si>
  <si>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</si>
  <si>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</si>
  <si>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</si>
  <si>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</si>
  <si>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</si>
  <si>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</si>
  <si>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</si>
  <si>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</si>
  <si>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</si>
  <si>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</si>
  <si>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</si>
  <si>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</si>
  <si>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</si>
  <si>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</si>
  <si>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</si>
  <si>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</si>
  <si>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</si>
  <si>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</si>
  <si>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</si>
  <si>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</si>
  <si>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</si>
  <si>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</si>
  <si>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</si>
  <si>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</si>
  <si>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</si>
  <si>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</si>
  <si>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</si>
  <si>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</si>
  <si>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</si>
  <si>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</si>
  <si>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</si>
  <si>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</si>
  <si>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</si>
  <si>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</si>
  <si>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</si>
  <si>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</si>
  <si>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</si>
  <si>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</si>
  <si>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</si>
  <si>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</si>
  <si>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</si>
  <si>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</si>
  <si>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</si>
  <si>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</si>
  <si>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</si>
  <si>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</si>
  <si>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</si>
  <si>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</si>
  <si>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</si>
  <si>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</si>
  <si>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</si>
  <si>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</si>
  <si>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</si>
  <si>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</si>
  <si>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</si>
  <si>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</si>
  <si>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</si>
  <si>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</si>
  <si>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</si>
  <si>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</si>
  <si>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</si>
  <si>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</si>
  <si>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</si>
  <si>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</si>
  <si>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</si>
  <si>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</si>
  <si>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</si>
  <si>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</si>
  <si>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</si>
  <si>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</si>
  <si>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</si>
  <si>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</si>
  <si>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</si>
  <si>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</si>
  <si>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</si>
  <si>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</si>
  <si>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</si>
  <si>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</si>
  <si>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</si>
  <si>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</si>
  <si>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</si>
  <si>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</si>
  <si>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</si>
  <si>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</si>
  <si>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</si>
  <si>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</si>
  <si>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</si>
  <si>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</si>
  <si>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</si>
  <si>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</si>
  <si>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</si>
  <si>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</si>
  <si>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</si>
  <si>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</si>
  <si>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</si>
  <si>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</si>
  <si>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</si>
  <si>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</si>
  <si>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</si>
  <si>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</si>
  <si>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</si>
  <si>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</si>
  <si>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</si>
  <si>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</si>
  <si>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</si>
  <si>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</si>
  <si>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</si>
  <si>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</si>
  <si>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</si>
  <si>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</si>
  <si>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</si>
  <si>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</si>
  <si>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</si>
  <si>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</si>
  <si>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</si>
  <si>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</si>
  <si>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</si>
  <si>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</si>
  <si>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</si>
  <si>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</si>
  <si>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</si>
  <si>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</si>
  <si>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</si>
  <si>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</si>
  <si>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</si>
  <si>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</si>
  <si>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</si>
  <si>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</si>
  <si>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</si>
  <si>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</si>
  <si>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</si>
  <si>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</si>
  <si>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</si>
  <si>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</si>
  <si>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</si>
  <si>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</si>
  <si>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</si>
  <si>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</si>
  <si>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</si>
  <si>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</si>
  <si>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</si>
  <si>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</si>
  <si>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</si>
  <si>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</si>
  <si>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</si>
  <si>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</si>
  <si>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</si>
  <si>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</si>
  <si>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</si>
  <si>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</si>
  <si>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</si>
  <si>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</si>
  <si>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</si>
  <si>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</si>
  <si>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</si>
  <si>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</si>
  <si>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</si>
  <si>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</si>
  <si>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</si>
  <si>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</si>
  <si>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</si>
  <si>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</si>
  <si>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</si>
  <si>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</si>
  <si>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</si>
  <si>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</si>
  <si>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</si>
  <si>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</si>
  <si>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</si>
  <si>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</si>
  <si>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</si>
  <si>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</si>
  <si>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</si>
  <si>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</si>
  <si>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</si>
  <si>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</si>
  <si>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</si>
  <si>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</si>
  <si>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</si>
  <si>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</si>
  <si>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</si>
  <si>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</si>
  <si>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</si>
  <si>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</si>
  <si>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</si>
  <si>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</si>
  <si>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</si>
  <si>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</si>
  <si>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</si>
  <si>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</si>
  <si>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</si>
  <si>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</si>
  <si>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</si>
  <si>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</si>
  <si>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</si>
  <si>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</si>
  <si>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</si>
  <si>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</si>
  <si>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</si>
  <si>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</si>
  <si>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</si>
  <si>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</si>
  <si>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</si>
  <si>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</si>
  <si>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</si>
  <si>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</si>
  <si>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</si>
  <si>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</si>
  <si>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</si>
  <si>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</si>
  <si>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</si>
  <si>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</si>
  <si>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</si>
  <si>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</si>
  <si>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</si>
  <si>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</si>
  <si>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</si>
  <si>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</si>
  <si>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</si>
  <si>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</si>
  <si>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</si>
  <si>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</si>
  <si>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</si>
  <si>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</si>
  <si>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</si>
  <si>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</si>
  <si>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</si>
  <si>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</si>
  <si>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</si>
  <si>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</si>
  <si>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</si>
  <si>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</si>
  <si>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</si>
  <si>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</si>
  <si>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</si>
  <si>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</si>
  <si>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</si>
  <si>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</si>
  <si>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</si>
  <si>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</si>
  <si>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</si>
  <si>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</si>
  <si>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</si>
  <si>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</si>
  <si>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</si>
  <si>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</si>
  <si>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</si>
  <si>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</si>
  <si>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</si>
  <si>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</si>
  <si>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</si>
  <si>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</si>
  <si>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</si>
  <si>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</si>
  <si>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</si>
  <si>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</si>
  <si>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</si>
  <si>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</si>
  <si>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</si>
  <si>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</si>
  <si>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</si>
  <si>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</si>
  <si>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</si>
  <si>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</si>
  <si>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</si>
  <si>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</si>
  <si>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</si>
  <si>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</si>
  <si>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</si>
  <si>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</si>
  <si>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</si>
  <si>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</si>
  <si>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</si>
  <si>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</si>
  <si>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</si>
  <si>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</si>
  <si>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</si>
  <si>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</si>
  <si>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</si>
  <si>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</si>
  <si>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</si>
  <si>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</si>
  <si>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</si>
  <si>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</si>
  <si>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</si>
  <si>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</si>
  <si>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</si>
  <si>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</si>
  <si>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</si>
  <si>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</si>
  <si>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</si>
  <si>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</si>
  <si>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</si>
  <si>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</si>
  <si>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</si>
  <si>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</si>
  <si>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</si>
  <si>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</si>
  <si>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</si>
  <si>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</si>
  <si>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</si>
  <si>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</si>
  <si>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</si>
  <si>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</si>
  <si>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</si>
  <si>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</si>
  <si>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</si>
  <si>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</si>
  <si>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</si>
  <si>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</si>
  <si>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</si>
  <si>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</si>
  <si>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</si>
  <si>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</si>
  <si>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</si>
  <si>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</si>
  <si>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</si>
  <si>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</si>
  <si>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</si>
  <si>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</si>
  <si>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</si>
  <si>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</si>
  <si>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</si>
  <si>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</si>
  <si>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</si>
  <si>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</si>
  <si>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</si>
  <si>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</si>
  <si>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</si>
  <si>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</si>
  <si>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</si>
  <si>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</si>
  <si>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</si>
  <si>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</si>
  <si>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</si>
  <si>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</si>
  <si>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</si>
  <si>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</si>
  <si>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</si>
  <si>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</si>
  <si>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</si>
  <si>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</si>
  <si>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</si>
  <si>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</si>
  <si>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</si>
  <si>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</si>
  <si>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</si>
  <si>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</si>
  <si>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</si>
  <si>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</si>
  <si>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</si>
  <si>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</si>
  <si>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</si>
  <si>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</si>
  <si>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</si>
  <si>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</si>
  <si>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</si>
  <si>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</si>
  <si>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</si>
  <si>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</si>
  <si>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</si>
  <si>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</si>
  <si>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</si>
  <si>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</si>
  <si>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</si>
  <si>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</si>
  <si>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</si>
  <si>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</si>
  <si>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</si>
  <si>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</si>
  <si>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</si>
  <si>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</si>
  <si>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</si>
  <si>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</si>
  <si>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</si>
  <si>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</si>
  <si>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</si>
  <si>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</si>
  <si>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</si>
  <si>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</si>
  <si>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</si>
  <si>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</si>
  <si>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</si>
  <si>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</si>
  <si>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</si>
  <si>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</si>
  <si>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</si>
  <si>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</si>
  <si>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</si>
  <si>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</si>
  <si>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</si>
  <si>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</si>
  <si>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</si>
  <si>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</si>
  <si>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</si>
  <si>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</si>
  <si>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</si>
  <si>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</si>
  <si>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</si>
  <si>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</si>
  <si>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</si>
  <si>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</si>
  <si>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</si>
  <si>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</si>
  <si>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</si>
  <si>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</si>
  <si>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</si>
  <si>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</si>
  <si>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</si>
  <si>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</si>
  <si>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</si>
  <si>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</si>
  <si>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</si>
  <si>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</si>
  <si>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</si>
  <si>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</si>
  <si>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</si>
  <si>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</si>
  <si>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</si>
  <si>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</si>
  <si>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</si>
  <si>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</si>
  <si>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</si>
  <si>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</si>
  <si>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</si>
  <si>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</si>
  <si>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</si>
  <si>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</si>
  <si>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</si>
  <si>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</si>
  <si>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</si>
  <si>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</si>
  <si>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</si>
  <si>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</si>
  <si>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</si>
  <si>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</si>
  <si>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</si>
  <si>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</si>
  <si>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</si>
  <si>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</si>
  <si>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</si>
  <si>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</si>
  <si>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</si>
  <si>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</si>
  <si>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</si>
  <si>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</si>
  <si>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</si>
  <si>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</si>
  <si>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</si>
  <si>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</si>
  <si>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</si>
  <si>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</si>
  <si>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</si>
  <si>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</si>
  <si>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</si>
  <si>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</si>
  <si>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</si>
  <si>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</si>
  <si>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</si>
  <si>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</si>
  <si>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</si>
  <si>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</si>
  <si>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</si>
  <si>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</si>
  <si>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</si>
  <si>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</si>
  <si>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</si>
  <si>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</si>
  <si>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</si>
  <si>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</si>
  <si>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</si>
  <si>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</si>
  <si>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</si>
  <si>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</si>
  <si>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</si>
  <si>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</si>
  <si>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</si>
  <si>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</si>
  <si>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</si>
  <si>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</si>
  <si>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</si>
  <si>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</si>
  <si>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</si>
  <si>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</si>
  <si>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</si>
  <si>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</si>
  <si>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</si>
  <si>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</si>
  <si>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</si>
  <si>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</si>
  <si>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</si>
  <si>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</si>
  <si>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</si>
  <si>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</si>
  <si>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</si>
  <si>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</si>
  <si>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</si>
  <si>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</si>
  <si>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</si>
  <si>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</si>
  <si>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</si>
  <si>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</si>
  <si>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</si>
  <si>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</si>
  <si>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</si>
  <si>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</si>
  <si>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</si>
  <si>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</si>
  <si>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</si>
  <si>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</si>
  <si>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</si>
  <si>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</si>
  <si>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</si>
  <si>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</si>
  <si>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</si>
  <si>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</si>
  <si>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</si>
  <si>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</si>
  <si>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</si>
  <si>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</si>
  <si>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</si>
  <si>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</si>
  <si>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</si>
  <si>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</si>
  <si>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</si>
  <si>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</si>
  <si>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</si>
  <si>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</si>
  <si>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</si>
  <si>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</si>
  <si>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</si>
  <si>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</si>
  <si>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</si>
  <si>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</si>
  <si>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</si>
  <si>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</si>
  <si>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</si>
  <si>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</si>
  <si>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</si>
  <si>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</si>
  <si>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</si>
  <si>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</si>
  <si>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</si>
  <si>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</si>
  <si>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</si>
  <si>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</si>
  <si>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</si>
  <si>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</si>
  <si>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</si>
  <si>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</si>
  <si>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</si>
  <si>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</si>
  <si>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</si>
  <si>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</si>
  <si>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</si>
  <si>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</si>
  <si>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</si>
  <si>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</si>
  <si>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</si>
  <si>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</si>
  <si>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</si>
  <si>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</si>
  <si>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</si>
  <si>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</si>
  <si>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</si>
  <si>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</si>
  <si>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</si>
  <si>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</si>
  <si>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</si>
  <si>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</si>
  <si>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</si>
  <si>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</si>
  <si>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</si>
  <si>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</si>
  <si>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</si>
  <si>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</si>
  <si>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</si>
  <si>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</si>
  <si>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</si>
  <si>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</si>
  <si>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</si>
  <si>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</si>
  <si>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</si>
  <si>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</si>
  <si>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</si>
  <si>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</si>
  <si>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</si>
  <si>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</si>
  <si>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</si>
  <si>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</si>
  <si>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</si>
  <si>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</si>
  <si>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</si>
  <si>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</si>
  <si>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</si>
  <si>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</si>
  <si>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</si>
  <si>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</si>
  <si>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</si>
  <si>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</si>
  <si>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</si>
  <si>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</si>
  <si>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</si>
  <si>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</si>
  <si>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</si>
  <si>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</si>
  <si>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</si>
  <si>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</si>
  <si>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</si>
  <si>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</si>
  <si>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</si>
  <si>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</si>
  <si>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</si>
  <si>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</si>
  <si>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</si>
  <si>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</si>
  <si>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</si>
  <si>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</si>
  <si>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</si>
  <si>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</si>
  <si>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</si>
  <si>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</si>
  <si>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</si>
  <si>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</si>
  <si>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</si>
  <si>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</si>
  <si>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</si>
  <si>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</si>
  <si>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</si>
  <si>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</si>
  <si>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</si>
  <si>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</si>
  <si>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</si>
  <si>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</si>
  <si>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</si>
  <si>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</si>
  <si>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</si>
  <si>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</si>
  <si>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</si>
  <si>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</si>
  <si>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</si>
  <si>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</si>
  <si>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</si>
  <si>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</si>
  <si>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</si>
  <si>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</si>
  <si>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</si>
  <si>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</si>
  <si>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</si>
  <si>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</si>
  <si>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</si>
  <si>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</si>
  <si>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</si>
  <si>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</si>
  <si>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</si>
  <si>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</si>
  <si>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</si>
  <si>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</si>
  <si>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</si>
  <si>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</si>
  <si>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</si>
  <si>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</si>
  <si>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</si>
  <si>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</si>
  <si>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</si>
  <si>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</si>
  <si>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</si>
  <si>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</si>
  <si>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</si>
  <si>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</si>
  <si>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</si>
  <si>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</si>
  <si>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</si>
  <si>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</si>
  <si>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</si>
  <si>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</si>
  <si>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</si>
  <si>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</si>
  <si>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</si>
  <si>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</si>
  <si>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</si>
  <si>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</si>
  <si>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</si>
  <si>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</si>
  <si>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</si>
  <si>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</si>
  <si>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</si>
  <si>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</si>
  <si>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</si>
  <si>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</si>
  <si>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</si>
  <si>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</si>
  <si>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</si>
  <si>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</si>
  <si>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</si>
  <si>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</si>
  <si>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</si>
  <si>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</si>
  <si>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</si>
  <si>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</si>
  <si>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</si>
  <si>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</si>
  <si>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</si>
  <si>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</si>
  <si>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</si>
  <si>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</si>
  <si>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</si>
  <si>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</si>
  <si>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</si>
  <si>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</si>
  <si>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</si>
  <si>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</si>
  <si>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</si>
  <si>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</si>
  <si>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</si>
  <si>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</si>
  <si>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</si>
  <si>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</si>
  <si>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</si>
  <si>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</si>
  <si>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</si>
  <si>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</si>
  <si>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</si>
  <si>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</si>
  <si>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</si>
  <si>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</si>
  <si>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</si>
  <si>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</si>
  <si>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</si>
  <si>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</si>
  <si>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</si>
  <si>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</si>
  <si>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</si>
  <si>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</si>
  <si>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</si>
  <si>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</si>
  <si>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</si>
  <si>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</si>
  <si>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</si>
  <si>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</si>
  <si>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</si>
  <si>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</si>
  <si>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</si>
  <si>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</si>
  <si>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</si>
  <si>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</si>
  <si>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</si>
  <si>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</si>
  <si>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</si>
  <si>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</si>
  <si>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</si>
  <si>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</si>
  <si>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</si>
  <si>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</si>
  <si>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</si>
  <si>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</si>
  <si>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</si>
  <si>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</si>
  <si>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</si>
  <si>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</si>
  <si>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</si>
  <si>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</si>
  <si>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</si>
  <si>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</si>
  <si>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</si>
  <si>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</si>
  <si>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</si>
  <si>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</si>
  <si>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</si>
  <si>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</si>
  <si>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</si>
  <si>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</si>
  <si>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</si>
  <si>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</si>
  <si>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</si>
  <si>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</si>
  <si>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</si>
  <si>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</si>
  <si>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</si>
  <si>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</si>
  <si>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</si>
  <si>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</si>
  <si>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</si>
  <si>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</si>
  <si>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</si>
  <si>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</si>
  <si>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</si>
  <si>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</si>
  <si>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</si>
  <si>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</si>
  <si>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</si>
  <si>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</si>
  <si>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</si>
  <si>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</si>
  <si>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</si>
  <si>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</si>
  <si>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</si>
  <si>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</si>
  <si>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</si>
  <si>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</si>
  <si>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</si>
  <si>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</si>
  <si>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</si>
  <si>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</si>
  <si>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</si>
  <si>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</si>
  <si>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</si>
  <si>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</si>
  <si>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</si>
  <si>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</si>
  <si>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</si>
  <si>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</si>
  <si>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</si>
  <si>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</si>
  <si>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</si>
  <si>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</si>
  <si>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</si>
  <si>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</si>
  <si>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</si>
  <si>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</si>
  <si>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</si>
  <si>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</si>
  <si>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</si>
  <si>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</si>
  <si>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</si>
  <si>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</si>
  <si>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</si>
  <si>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</si>
  <si>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</si>
  <si>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</si>
  <si>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</si>
  <si>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</si>
  <si>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</si>
  <si>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</si>
  <si>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</si>
  <si>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</si>
  <si>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</si>
  <si>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</si>
  <si>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</si>
  <si>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</si>
  <si>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</si>
  <si>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</si>
  <si>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</si>
  <si>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</si>
  <si>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</si>
  <si>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</si>
  <si>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</si>
  <si>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</si>
  <si>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</si>
  <si>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</si>
  <si>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</si>
  <si>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</si>
  <si>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</si>
  <si>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</si>
  <si>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</si>
  <si>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</si>
  <si>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</si>
  <si>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</si>
  <si>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</si>
  <si>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</si>
  <si>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</si>
  <si>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</si>
  <si>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</si>
  <si>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</si>
  <si>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</si>
  <si>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</si>
  <si>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</si>
  <si>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</si>
  <si>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</si>
  <si>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</si>
  <si>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</si>
  <si>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</si>
  <si>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</si>
  <si>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</si>
  <si>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</si>
  <si>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</si>
  <si>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</si>
  <si>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</si>
  <si>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</si>
  <si>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</si>
  <si>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</si>
  <si>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</si>
  <si>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</si>
  <si>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</si>
  <si>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</si>
  <si>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</si>
  <si>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</si>
  <si>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</si>
  <si>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</si>
  <si>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</si>
  <si>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</si>
  <si>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</si>
  <si>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</si>
  <si>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</si>
  <si>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</si>
  <si>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</si>
  <si>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</si>
  <si>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</si>
  <si>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</si>
  <si>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</si>
  <si>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</si>
  <si>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</si>
  <si>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</si>
  <si>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</si>
  <si>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</si>
  <si>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</si>
  <si>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</si>
  <si>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</si>
  <si>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</si>
  <si>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</si>
  <si>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</si>
  <si>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</si>
  <si>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</si>
  <si>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</si>
  <si>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</si>
  <si>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</si>
  <si>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</si>
  <si>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</si>
  <si>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</si>
  <si>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</si>
  <si>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</si>
  <si>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</si>
  <si>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</si>
  <si>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</si>
  <si>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</si>
  <si>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</si>
  <si>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</si>
  <si>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</si>
  <si>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</si>
  <si>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</si>
  <si>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</si>
  <si>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</si>
  <si>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</si>
  <si>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</si>
  <si>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</si>
  <si>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</si>
  <si>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</si>
  <si>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</si>
  <si>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</si>
  <si>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</si>
  <si>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</si>
  <si>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</si>
  <si>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</si>
  <si>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</si>
  <si>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</si>
  <si>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</si>
  <si>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</si>
  <si>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</si>
  <si>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</si>
  <si>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</si>
  <si>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</si>
  <si>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</si>
  <si>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</si>
  <si>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</si>
  <si>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</si>
  <si>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</si>
  <si>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</si>
  <si>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</si>
  <si>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</si>
  <si>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</si>
  <si>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</si>
  <si>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</si>
  <si>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</si>
  <si>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</si>
  <si>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</si>
  <si>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</si>
  <si>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</si>
  <si>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</si>
  <si>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</si>
  <si>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</si>
  <si>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</si>
  <si>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</si>
  <si>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</si>
  <si>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</si>
  <si>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</si>
  <si>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</si>
  <si>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</si>
  <si>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</si>
  <si>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</si>
  <si>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</si>
  <si>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</si>
  <si>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</si>
  <si>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</si>
  <si>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</si>
  <si>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</si>
  <si>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</si>
  <si>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</si>
  <si>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</si>
  <si>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</si>
  <si>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</si>
  <si>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</si>
  <si>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</si>
  <si>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</si>
  <si>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</si>
  <si>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</si>
  <si>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</si>
  <si>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</si>
  <si>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</si>
  <si>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</si>
  <si>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</si>
  <si>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</si>
  <si>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</si>
  <si>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</si>
  <si>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</si>
  <si>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</si>
  <si>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</si>
  <si>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</si>
  <si>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</si>
  <si>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</si>
  <si>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</si>
  <si>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</si>
  <si>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</si>
  <si>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</si>
  <si>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</si>
  <si>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</si>
  <si>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</si>
  <si>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</si>
  <si>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</si>
  <si>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</si>
  <si>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</si>
  <si>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</si>
  <si>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</si>
  <si>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</si>
  <si>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</si>
  <si>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</si>
  <si>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</si>
  <si>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</si>
  <si>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</si>
  <si>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</si>
  <si>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</si>
  <si>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</si>
  <si>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</si>
  <si>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</si>
  <si>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</si>
  <si>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</si>
  <si>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</si>
  <si>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</si>
  <si>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</si>
  <si>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</si>
  <si>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</si>
  <si>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</si>
  <si>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</si>
  <si>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</si>
  <si>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</si>
  <si>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</si>
  <si>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</si>
  <si>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</si>
  <si>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</si>
  <si>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</si>
  <si>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</si>
  <si>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</si>
  <si>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</si>
  <si>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</si>
  <si>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</si>
  <si>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</si>
  <si>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</si>
  <si>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</si>
  <si>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</si>
  <si>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</si>
  <si>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</si>
  <si>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</si>
  <si>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</si>
  <si>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</si>
  <si>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</si>
  <si>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</si>
  <si>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</si>
  <si>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</si>
  <si>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</si>
  <si>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</si>
  <si>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</si>
  <si>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</si>
  <si>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</si>
  <si>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</si>
  <si>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</si>
  <si>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</si>
  <si>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</si>
  <si>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</si>
  <si>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</si>
  <si>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</si>
  <si>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</si>
  <si>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</si>
  <si>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</si>
  <si>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</si>
  <si>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</si>
  <si>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</si>
  <si>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</si>
  <si>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</si>
  <si>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</si>
  <si>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</si>
  <si>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</si>
  <si>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</si>
  <si>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</si>
  <si>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</si>
  <si>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</si>
  <si>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</si>
  <si>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</si>
  <si>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</si>
  <si>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</si>
  <si>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</si>
  <si>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</si>
  <si>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</si>
  <si>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</si>
  <si>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</si>
  <si>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</si>
  <si>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</si>
  <si>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</si>
  <si>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</si>
  <si>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</si>
  <si>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</si>
  <si>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</si>
  <si>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</si>
  <si>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</si>
  <si>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</si>
  <si>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</si>
  <si>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</si>
  <si>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</si>
  <si>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</si>
  <si>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</si>
  <si>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</si>
  <si>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</si>
  <si>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</si>
  <si>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</si>
  <si>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</si>
  <si>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</si>
  <si>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</si>
  <si>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</si>
  <si>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</si>
  <si>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</si>
  <si>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</si>
  <si>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</si>
  <si>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</si>
  <si>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</si>
  <si>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</si>
  <si>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</si>
  <si>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</si>
  <si>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</si>
  <si>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</si>
  <si>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</si>
  <si>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</si>
  <si>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</si>
  <si>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</si>
  <si>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</si>
  <si>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</si>
  <si>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</si>
  <si>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</si>
  <si>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</si>
  <si>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</si>
  <si>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</si>
  <si>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</si>
  <si>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</si>
  <si>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</si>
  <si>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</si>
  <si>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</si>
  <si>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</si>
  <si>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</si>
  <si>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</si>
  <si>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</si>
  <si>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</si>
  <si>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</si>
  <si>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</si>
  <si>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</si>
  <si>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</si>
  <si>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</si>
  <si>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</si>
  <si>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</si>
  <si>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</si>
  <si>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</si>
  <si>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</si>
  <si>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</si>
  <si>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</si>
  <si>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</si>
  <si>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</si>
  <si>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</si>
  <si>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</si>
  <si>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</si>
  <si>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</si>
  <si>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</si>
  <si>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</si>
  <si>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</si>
  <si>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</si>
  <si>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</si>
  <si>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</si>
  <si>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</si>
  <si>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</si>
  <si>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</si>
  <si>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</si>
  <si>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</si>
  <si>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</si>
  <si>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</si>
  <si>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</si>
  <si>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</si>
  <si>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</si>
  <si>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</si>
  <si>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</si>
  <si>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</si>
  <si>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</si>
  <si>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</si>
  <si>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</si>
  <si>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</si>
  <si>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</si>
  <si>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</si>
  <si>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</si>
  <si>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</si>
  <si>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</si>
  <si>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</si>
  <si>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</si>
  <si>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</si>
  <si>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</si>
  <si>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</si>
  <si>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</si>
  <si>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</si>
  <si>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</si>
  <si>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</si>
  <si>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</si>
  <si>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</si>
  <si>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</si>
  <si>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</si>
  <si>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</si>
  <si>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</si>
  <si>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</si>
  <si>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</si>
  <si>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</si>
  <si>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</si>
  <si>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</si>
  <si>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</si>
  <si>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</si>
  <si>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</si>
  <si>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</si>
  <si>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</si>
  <si>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</si>
  <si>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</si>
  <si>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</si>
  <si>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</si>
  <si>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</si>
  <si>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</si>
  <si>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</si>
  <si>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</si>
  <si>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</si>
  <si>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</si>
  <si>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</si>
  <si>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</si>
  <si>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</si>
  <si>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</si>
  <si>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</si>
  <si>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</si>
  <si>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</si>
  <si>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</si>
  <si>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</si>
  <si>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</si>
  <si>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</si>
  <si>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</si>
  <si>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</si>
  <si>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</si>
  <si>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</si>
  <si>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</si>
  <si>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</si>
  <si>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</si>
  <si>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</si>
  <si>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</si>
  <si>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</si>
  <si>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</si>
  <si>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</si>
  <si>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</si>
  <si>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</si>
  <si>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</si>
  <si>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</si>
  <si>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</si>
  <si>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</si>
  <si>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</si>
  <si>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</si>
  <si>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</si>
  <si>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</si>
  <si>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</si>
  <si>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</si>
  <si>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</si>
  <si>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</si>
  <si>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</si>
  <si>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</si>
  <si>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</si>
  <si>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</si>
  <si>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</si>
  <si>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</si>
  <si>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</si>
  <si>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</si>
  <si>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</si>
  <si>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</si>
  <si>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</si>
  <si>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</si>
  <si>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</si>
  <si>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</si>
  <si>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</si>
  <si>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</si>
  <si>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</si>
  <si>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</si>
  <si>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</si>
  <si>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</si>
  <si>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</si>
  <si>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</si>
  <si>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</si>
  <si>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</si>
  <si>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</si>
  <si>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</si>
  <si>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</si>
  <si>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</si>
  <si>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</si>
  <si>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</si>
  <si>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</si>
  <si>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</si>
  <si>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</si>
  <si>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</si>
  <si>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</si>
  <si>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</si>
  <si>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</si>
  <si>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</si>
  <si>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</si>
  <si>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</si>
  <si>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</si>
  <si>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</si>
  <si>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</si>
  <si>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</si>
  <si>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</si>
  <si>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</si>
  <si>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</si>
  <si>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</si>
  <si>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</si>
  <si>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</si>
  <si>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</si>
  <si>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</si>
  <si>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</si>
  <si>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</si>
  <si>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</si>
  <si>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</si>
  <si>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</si>
  <si>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</si>
  <si>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</si>
  <si>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</si>
  <si>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</si>
  <si>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</si>
  <si>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</si>
  <si>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</si>
  <si>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</si>
  <si>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</si>
  <si>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</si>
  <si>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</si>
  <si>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</si>
  <si>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</si>
  <si>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</si>
  <si>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</si>
  <si>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</si>
  <si>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</si>
  <si>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</si>
  <si>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</si>
  <si>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</si>
  <si>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</si>
  <si>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</si>
  <si>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</si>
  <si>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</si>
  <si>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</si>
  <si>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</si>
  <si>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</si>
  <si>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</si>
  <si>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</si>
  <si>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</si>
  <si>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</si>
  <si>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</si>
  <si>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</si>
  <si>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</si>
  <si>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</si>
  <si>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</si>
  <si>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</si>
  <si>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</si>
  <si>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</si>
  <si>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</si>
  <si>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</si>
  <si>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</si>
  <si>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</si>
  <si>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</si>
  <si>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</si>
  <si>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</si>
  <si>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</si>
  <si>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</si>
  <si>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</si>
  <si>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</si>
  <si>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</si>
  <si>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</si>
  <si>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</si>
  <si>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</si>
  <si>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</si>
  <si>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</si>
  <si>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</si>
  <si>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</si>
  <si>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</si>
  <si>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</si>
  <si>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</si>
  <si>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</si>
  <si>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</si>
  <si>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</si>
  <si>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</si>
  <si>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</si>
  <si>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</si>
  <si>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</si>
  <si>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</si>
  <si>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</si>
  <si>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</si>
  <si>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</si>
  <si>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</si>
  <si>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</si>
  <si>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</si>
  <si>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</si>
  <si>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</si>
  <si>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</si>
  <si>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</si>
  <si>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</si>
  <si>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</si>
  <si>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</si>
  <si>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</si>
  <si>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</si>
  <si>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</si>
  <si>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</si>
  <si>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</si>
  <si>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</si>
  <si>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</si>
  <si>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</si>
  <si>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</si>
  <si>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</si>
  <si>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</si>
  <si>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</si>
  <si>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</si>
  <si>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</si>
  <si>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</si>
  <si>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</si>
  <si>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</si>
  <si>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</si>
  <si>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</si>
  <si>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</si>
  <si>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</si>
  <si>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</si>
  <si>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</si>
  <si>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</si>
  <si>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</si>
  <si>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</si>
  <si>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</si>
  <si>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</si>
  <si>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</si>
  <si>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</si>
  <si>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</si>
  <si>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</si>
  <si>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</si>
  <si>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</si>
  <si>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</si>
  <si>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</si>
  <si>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</si>
  <si>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</si>
  <si>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</si>
  <si>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</si>
  <si>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</si>
  <si>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</si>
  <si>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</si>
  <si>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</si>
  <si>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</si>
  <si>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</si>
  <si>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</si>
  <si>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</si>
  <si>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</si>
  <si>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</si>
  <si>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</si>
  <si>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</si>
  <si>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</si>
  <si>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</si>
  <si>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</si>
  <si>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</si>
  <si>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</si>
  <si>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</si>
  <si>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</si>
  <si>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</si>
  <si>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</si>
  <si>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</si>
  <si>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</si>
  <si>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</si>
  <si>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</si>
  <si>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</si>
  <si>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</si>
  <si>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</si>
  <si>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</si>
  <si>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</si>
  <si>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</si>
  <si>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</si>
  <si>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</si>
  <si>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</si>
  <si>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</si>
  <si>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</si>
  <si>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</si>
  <si>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</si>
  <si>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</si>
  <si>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</si>
  <si>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</si>
  <si>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</si>
  <si>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</si>
  <si>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</si>
  <si>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</si>
  <si>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</si>
  <si>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</si>
  <si>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</si>
  <si>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</si>
  <si>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</si>
  <si>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</si>
  <si>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</si>
  <si>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</si>
  <si>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</si>
  <si>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</si>
  <si>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</si>
  <si>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</si>
  <si>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</si>
  <si>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</si>
  <si>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</si>
  <si>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</si>
  <si>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</si>
  <si>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</si>
  <si>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</si>
  <si>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</si>
  <si>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</si>
  <si>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</si>
  <si>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</si>
  <si>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</si>
  <si>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</si>
  <si>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</si>
  <si>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</si>
  <si>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</si>
  <si>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</si>
  <si>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</si>
  <si>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</si>
  <si>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</si>
  <si>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</si>
  <si>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</si>
  <si>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</si>
  <si>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</si>
  <si>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</si>
  <si>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</si>
  <si>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</si>
  <si>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</si>
  <si>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</si>
  <si>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</si>
  <si>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</si>
  <si>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</si>
  <si>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</si>
  <si>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</si>
  <si>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</si>
  <si>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</si>
  <si>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</si>
  <si>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</si>
  <si>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</si>
  <si>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</si>
  <si>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</si>
  <si>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</si>
  <si>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</si>
  <si>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</si>
  <si>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</si>
  <si>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</si>
  <si>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</si>
  <si>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</si>
  <si>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</si>
  <si>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</si>
  <si>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</si>
  <si>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</si>
  <si>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</si>
  <si>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</si>
  <si>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</si>
  <si>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</si>
  <si>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</si>
  <si>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</si>
  <si>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</si>
  <si>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</si>
  <si>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</si>
  <si>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</si>
  <si>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</si>
  <si>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</si>
  <si>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</si>
  <si>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</si>
  <si>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</si>
  <si>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</si>
  <si>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</si>
  <si>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</si>
  <si>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</si>
  <si>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</si>
  <si>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</si>
  <si>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</si>
  <si>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</si>
  <si>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</si>
  <si>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</si>
  <si>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</si>
  <si>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</si>
  <si>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</si>
  <si>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</si>
  <si>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</si>
  <si>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</si>
  <si>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</si>
  <si>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</si>
  <si>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</si>
  <si>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</si>
  <si>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</si>
  <si>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</si>
  <si>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</si>
  <si>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</si>
  <si>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</si>
  <si>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</si>
  <si>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</si>
  <si>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</si>
  <si>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</si>
  <si>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</si>
  <si>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</si>
  <si>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</si>
  <si>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</si>
  <si>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</si>
  <si>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</si>
  <si>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</si>
  <si>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</si>
  <si>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</si>
  <si>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</si>
  <si>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</si>
  <si>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</si>
  <si>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</si>
  <si>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</si>
  <si>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</si>
  <si>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</si>
  <si>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</si>
  <si>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</si>
  <si>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</si>
  <si>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</si>
  <si>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</si>
  <si>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</si>
  <si>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</si>
  <si>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</si>
  <si>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</si>
  <si>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</si>
  <si>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</si>
  <si>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</si>
  <si>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</si>
  <si>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</si>
  <si>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</si>
  <si>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</si>
  <si>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</si>
  <si>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</si>
  <si>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</si>
  <si>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</si>
  <si>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</si>
  <si>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</si>
  <si>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</si>
  <si>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</si>
  <si>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</si>
  <si>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</si>
  <si>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</si>
  <si>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</si>
  <si>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</si>
  <si>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</si>
  <si>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</si>
  <si>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</si>
  <si>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</si>
  <si>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</si>
  <si>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</si>
  <si>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</si>
  <si>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</si>
  <si>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</si>
  <si>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</si>
  <si>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</si>
  <si>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</si>
  <si>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</si>
  <si>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</si>
  <si>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</si>
  <si>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</si>
  <si>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</si>
  <si>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</si>
  <si>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</si>
  <si>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</si>
  <si>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</si>
  <si>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</si>
  <si>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</si>
  <si>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</si>
  <si>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</si>
  <si>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</si>
  <si>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</si>
  <si>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</si>
  <si>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</si>
  <si>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</si>
  <si>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</si>
  <si>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</si>
  <si>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</si>
  <si>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</si>
  <si>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</si>
  <si>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</si>
  <si>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</si>
  <si>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</si>
  <si>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</si>
  <si>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</si>
  <si>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</si>
  <si>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</si>
  <si>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</si>
  <si>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</si>
  <si>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</si>
  <si>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</si>
  <si>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</si>
  <si>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</si>
  <si>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</si>
  <si>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</si>
  <si>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</si>
  <si>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</si>
  <si>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</si>
  <si>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</si>
  <si>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</si>
  <si>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</si>
  <si>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</si>
  <si>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</si>
  <si>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</si>
  <si>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</si>
  <si>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</si>
  <si>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</si>
  <si>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</si>
  <si>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</si>
  <si>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</si>
  <si>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</si>
  <si>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</si>
  <si>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</si>
  <si>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</si>
  <si>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</si>
  <si>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</si>
  <si>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</si>
  <si>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</si>
  <si>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</si>
  <si>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</si>
  <si>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</si>
  <si>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</si>
  <si>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</si>
  <si>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</si>
  <si>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</si>
  <si>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</si>
  <si>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</si>
  <si>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</si>
  <si>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</si>
  <si>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</si>
  <si>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</si>
  <si>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</si>
  <si>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</si>
  <si>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</si>
  <si>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</si>
  <si>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</si>
  <si>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</si>
  <si>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</si>
  <si>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</si>
  <si>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</si>
  <si>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</si>
  <si>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</si>
  <si>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</si>
  <si>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</si>
  <si>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</si>
  <si>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</si>
  <si>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</si>
  <si>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</si>
  <si>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</si>
  <si>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</si>
  <si>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</si>
  <si>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</si>
  <si>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</si>
  <si>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</si>
  <si>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</si>
  <si>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</si>
  <si>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</si>
  <si>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</si>
  <si>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</si>
  <si>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</si>
  <si>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</si>
  <si>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</si>
  <si>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</si>
  <si>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</si>
  <si>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</si>
  <si>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</si>
  <si>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</si>
  <si>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</si>
  <si>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</si>
  <si>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</si>
  <si>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</si>
  <si>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</si>
  <si>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</si>
  <si>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</si>
  <si>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</si>
  <si>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</si>
  <si>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</si>
  <si>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</si>
  <si>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</si>
  <si>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</si>
  <si>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</si>
  <si>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</si>
  <si>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</si>
  <si>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</si>
  <si>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</si>
  <si>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</si>
  <si>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</si>
  <si>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</si>
  <si>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</si>
  <si>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</si>
  <si>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</si>
  <si>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</si>
  <si>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</si>
  <si>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</si>
  <si>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</si>
  <si>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</si>
  <si>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</si>
  <si>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</si>
  <si>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</si>
  <si>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</si>
  <si>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</si>
  <si>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</si>
  <si>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</si>
  <si>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</si>
  <si>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</si>
  <si>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</si>
  <si>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</si>
  <si>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</si>
  <si>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</si>
  <si>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</si>
  <si>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</si>
  <si>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</si>
  <si>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</si>
  <si>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</si>
  <si>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</si>
  <si>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</si>
  <si>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</si>
  <si>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</si>
  <si>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</si>
  <si>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</si>
  <si>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</si>
  <si>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</si>
  <si>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</si>
  <si>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</si>
  <si>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</si>
  <si>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</si>
  <si>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</si>
  <si>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</si>
  <si>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</si>
  <si>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</si>
  <si>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</si>
  <si>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</si>
  <si>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</si>
  <si>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</si>
  <si>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</si>
  <si>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</si>
  <si>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</si>
  <si>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</si>
  <si>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</si>
  <si>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</si>
  <si>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</si>
  <si>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</si>
  <si>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</si>
  <si>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</si>
  <si>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</si>
  <si>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</si>
  <si>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</si>
  <si>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</si>
  <si>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</si>
  <si>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</si>
  <si>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</si>
  <si>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</si>
  <si>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</si>
  <si>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</si>
  <si>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</si>
  <si>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</si>
  <si>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</si>
  <si>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</si>
  <si>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</si>
  <si>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</si>
  <si>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</si>
  <si>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</si>
  <si>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</si>
  <si>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</si>
  <si>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</si>
  <si>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</si>
  <si>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</si>
  <si>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</si>
  <si>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</si>
  <si>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</si>
  <si>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</si>
  <si>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</si>
  <si>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</si>
  <si>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</si>
  <si>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</si>
  <si>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</si>
  <si>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</si>
  <si>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</si>
  <si>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</si>
  <si>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</si>
  <si>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</si>
  <si>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</si>
  <si>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</si>
  <si>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</si>
  <si>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</si>
  <si>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</si>
  <si>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</si>
  <si>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</si>
  <si>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</si>
  <si>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</si>
  <si>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</si>
  <si>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</si>
  <si>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</si>
  <si>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</si>
  <si>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</si>
  <si>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</si>
  <si>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</si>
  <si>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</si>
  <si>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</si>
  <si>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</si>
  <si>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</si>
  <si>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</si>
  <si>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</si>
  <si>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</si>
  <si>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</si>
  <si>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</si>
  <si>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</si>
  <si>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</si>
  <si>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</si>
  <si>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</si>
  <si>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</si>
  <si>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</si>
  <si>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</si>
  <si>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</si>
  <si>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</si>
  <si>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</si>
  <si>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</si>
  <si>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</si>
  <si>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</si>
  <si>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</si>
  <si>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</si>
  <si>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</si>
  <si>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</si>
  <si>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</si>
  <si>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</si>
  <si>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</si>
  <si>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</si>
  <si>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</si>
  <si>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</si>
  <si>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</si>
  <si>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</si>
  <si>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</si>
  <si>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</si>
  <si>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</si>
  <si>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</si>
  <si>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</si>
  <si>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</si>
  <si>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</si>
  <si>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</si>
  <si>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</si>
  <si>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</si>
  <si>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</si>
  <si>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</si>
  <si>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</si>
  <si>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</si>
  <si>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</si>
  <si>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</si>
  <si>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</si>
  <si>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</si>
  <si>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</si>
  <si>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</si>
  <si>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</si>
  <si>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</si>
  <si>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</si>
  <si>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</si>
  <si>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</si>
  <si>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</si>
  <si>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</si>
  <si>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</si>
  <si>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</si>
  <si>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</si>
  <si>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</si>
  <si>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</si>
  <si>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</si>
  <si>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</si>
  <si>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</si>
  <si>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</si>
  <si>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</si>
  <si>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</si>
  <si>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</si>
  <si>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</si>
  <si>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</si>
  <si>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</si>
  <si>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</si>
  <si>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</si>
  <si>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</si>
  <si>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</si>
  <si>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</si>
  <si>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</si>
  <si>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</si>
  <si>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</si>
  <si>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</si>
  <si>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</si>
  <si>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</si>
  <si>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</si>
  <si>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</si>
  <si>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</si>
  <si>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</si>
  <si>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</si>
  <si>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</si>
  <si>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</si>
  <si>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</si>
  <si>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</si>
  <si>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</si>
  <si>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</si>
  <si>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</si>
  <si>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</si>
  <si>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</si>
  <si>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</si>
  <si>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</si>
  <si>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</si>
  <si>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</si>
  <si>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</si>
  <si>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</si>
  <si>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</si>
  <si>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</si>
  <si>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</si>
  <si>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</si>
  <si>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</si>
  <si>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</si>
  <si>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</si>
  <si>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</si>
  <si>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</si>
  <si>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</si>
  <si>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</si>
  <si>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</si>
  <si>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</si>
  <si>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</si>
  <si>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</si>
  <si>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</si>
  <si>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</si>
  <si>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</si>
  <si>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</si>
  <si>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</si>
  <si>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</si>
  <si>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</si>
  <si>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</si>
  <si>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</si>
  <si>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</si>
  <si>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</si>
  <si>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</si>
  <si>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</si>
  <si>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</si>
  <si>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</si>
  <si>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</si>
  <si>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</si>
  <si>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</si>
  <si>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</si>
  <si>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</si>
  <si>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</si>
  <si>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</si>
  <si>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</si>
  <si>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</si>
  <si>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</si>
  <si>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</si>
  <si>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</si>
  <si>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</si>
  <si>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</si>
  <si>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</si>
  <si>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</si>
  <si>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</si>
  <si>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</si>
  <si>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</si>
  <si>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</si>
  <si>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</si>
  <si>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</si>
  <si>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</si>
  <si>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</si>
  <si>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</si>
  <si>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</si>
  <si>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</si>
  <si>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</si>
  <si>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</si>
  <si>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</si>
  <si>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</si>
  <si>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</si>
  <si>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</si>
  <si>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</si>
  <si>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</si>
  <si>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</si>
  <si>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</si>
  <si>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</si>
  <si>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</si>
  <si>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</si>
  <si>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</si>
  <si>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</si>
  <si>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</si>
  <si>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</si>
  <si>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</si>
  <si>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</si>
  <si>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</si>
  <si>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</si>
  <si>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</si>
  <si>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</si>
  <si>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</si>
  <si>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</si>
  <si>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</si>
  <si>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</si>
  <si>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</si>
  <si>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</si>
  <si>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</si>
  <si>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</si>
  <si>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</si>
  <si>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</si>
  <si>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</si>
  <si>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</si>
  <si>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</si>
  <si>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</si>
  <si>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</si>
  <si>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</si>
  <si>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</si>
  <si>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</si>
  <si>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</si>
  <si>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</si>
  <si>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</si>
  <si>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</si>
  <si>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</si>
  <si>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</si>
  <si>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</si>
  <si>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</si>
  <si>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</si>
  <si>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</si>
  <si>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</si>
  <si>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</si>
  <si>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</si>
  <si>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</si>
  <si>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</si>
  <si>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</si>
  <si>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</si>
  <si>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</si>
  <si>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</si>
  <si>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</si>
  <si>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</si>
  <si>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</si>
  <si>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</si>
  <si>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</si>
  <si>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</si>
  <si>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</si>
  <si>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</si>
  <si>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</si>
  <si>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</si>
  <si>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</si>
  <si>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</si>
  <si>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</si>
  <si>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</si>
  <si>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</si>
  <si>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</si>
  <si>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</si>
  <si>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</si>
  <si>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</si>
  <si>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</si>
  <si>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</si>
  <si>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</si>
  <si>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</si>
  <si>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</si>
  <si>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</si>
  <si>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</si>
  <si>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</si>
  <si>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</si>
  <si>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</si>
  <si>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</si>
  <si>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</si>
  <si>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</si>
  <si>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</si>
  <si>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</si>
  <si>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</si>
  <si>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</si>
  <si>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</si>
  <si>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</si>
  <si>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</si>
  <si>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</si>
  <si>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</si>
  <si>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</si>
  <si>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</si>
  <si>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</si>
  <si>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</si>
  <si>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</si>
  <si>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</si>
  <si>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</si>
  <si>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</si>
  <si>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</si>
  <si>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</si>
  <si>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</si>
  <si>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</si>
  <si>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</si>
  <si>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</si>
  <si>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</si>
  <si>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</si>
  <si>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</si>
  <si>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</si>
  <si>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</si>
  <si>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</si>
  <si>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</si>
  <si>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</si>
  <si>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</si>
  <si>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</si>
  <si>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</si>
  <si>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</si>
  <si>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</si>
  <si>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</si>
  <si>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</si>
  <si>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</si>
  <si>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</si>
  <si>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</si>
  <si>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</si>
  <si>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</si>
  <si>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</si>
  <si>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</si>
  <si>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</si>
  <si>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</si>
  <si>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</si>
  <si>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</si>
  <si>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</si>
  <si>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</si>
  <si>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</si>
  <si>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</si>
  <si>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</si>
  <si>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</si>
  <si>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</si>
  <si>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</si>
  <si>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</si>
  <si>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</si>
  <si>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</si>
  <si>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</si>
  <si>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</si>
  <si>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</si>
  <si>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</si>
  <si>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</si>
  <si>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</si>
  <si>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</si>
  <si>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</si>
  <si>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</si>
  <si>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</si>
  <si>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</si>
  <si>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</si>
  <si>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</si>
  <si>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</si>
  <si>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</si>
  <si>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</si>
  <si>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</si>
  <si>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</si>
  <si>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</si>
  <si>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</si>
  <si>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</si>
  <si>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</si>
  <si>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</si>
  <si>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</si>
  <si>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</si>
  <si>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</si>
  <si>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</si>
  <si>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</si>
  <si>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</si>
  <si>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</si>
  <si>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</si>
  <si>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</si>
  <si>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</si>
  <si>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</si>
  <si>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</si>
  <si>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</si>
  <si>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</si>
  <si>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</si>
  <si>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</si>
  <si>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</si>
  <si>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</si>
  <si>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</si>
  <si>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</si>
  <si>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</si>
  <si>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</si>
  <si>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</si>
  <si>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</si>
  <si>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</si>
  <si>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</si>
  <si>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</si>
  <si>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</si>
  <si>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</si>
  <si>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</si>
  <si>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</si>
  <si>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</si>
  <si>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</si>
  <si>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</si>
  <si>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</si>
  <si>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</si>
  <si>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</si>
  <si>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</si>
  <si>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</si>
  <si>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</si>
  <si>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</si>
  <si>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</si>
  <si>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</si>
  <si>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</si>
  <si>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</si>
  <si>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</si>
  <si>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</si>
  <si>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</si>
  <si>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</si>
  <si>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</si>
  <si>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</si>
  <si>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</si>
  <si>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</si>
  <si>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</si>
  <si>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</si>
  <si>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</si>
  <si>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</si>
  <si>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</si>
  <si>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</si>
  <si>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</si>
  <si>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</si>
  <si>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</si>
  <si>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</si>
  <si>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</si>
  <si>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</si>
  <si>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</si>
  <si>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</si>
  <si>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</si>
  <si>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</si>
  <si>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</si>
  <si>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</si>
  <si>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</si>
  <si>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</si>
  <si>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</si>
  <si>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</si>
  <si>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</si>
  <si>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</si>
  <si>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</si>
  <si>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</si>
  <si>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</si>
  <si>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</si>
  <si>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</si>
  <si>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</si>
  <si>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</si>
  <si>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</si>
  <si>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</si>
  <si>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</si>
  <si>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</si>
  <si>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</si>
  <si>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</si>
  <si>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</si>
  <si>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</si>
  <si>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</si>
  <si>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</si>
  <si>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</si>
  <si>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</si>
  <si>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</si>
  <si>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</si>
  <si>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</si>
  <si>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</si>
  <si>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</si>
  <si>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</si>
  <si>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</si>
  <si>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</si>
  <si>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</si>
  <si>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</si>
  <si>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</si>
  <si>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</si>
  <si>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</si>
  <si>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</si>
  <si>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</si>
  <si>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</si>
  <si>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</si>
  <si>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</si>
  <si>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</si>
  <si>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</si>
  <si>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</si>
  <si>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</si>
  <si>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</si>
  <si>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</si>
  <si>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</si>
  <si>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</si>
  <si>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</si>
  <si>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</si>
  <si>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</si>
  <si>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</si>
  <si>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</si>
  <si>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</si>
  <si>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</si>
  <si>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</si>
  <si>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</si>
  <si>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</si>
  <si>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</si>
  <si>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</si>
  <si>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</si>
  <si>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</si>
  <si>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</si>
  <si>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</si>
  <si>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</si>
  <si>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</si>
  <si>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</si>
  <si>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</si>
  <si>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</si>
  <si>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</si>
  <si>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</si>
  <si>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</si>
  <si>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</si>
  <si>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</si>
  <si>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</si>
  <si>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</si>
  <si>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</si>
  <si>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</si>
  <si>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</si>
  <si>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</si>
  <si>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</si>
  <si>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</si>
  <si>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</si>
  <si>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</si>
  <si>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</si>
  <si>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</si>
  <si>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</si>
  <si>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</si>
  <si>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</si>
  <si>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</si>
  <si>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</si>
  <si>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</si>
  <si>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</si>
  <si>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</si>
  <si>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</si>
  <si>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</si>
  <si>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</si>
  <si>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</si>
  <si>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</si>
  <si>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</si>
  <si>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</si>
  <si>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</si>
  <si>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</si>
  <si>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</si>
  <si>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</si>
  <si>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</si>
  <si>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</si>
  <si>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</si>
  <si>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</si>
  <si>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</si>
  <si>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</si>
  <si>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</si>
  <si>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</si>
  <si>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</si>
  <si>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</si>
  <si>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</si>
  <si>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</si>
  <si>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</si>
  <si>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</si>
  <si>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</si>
  <si>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</si>
  <si>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</si>
  <si>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</si>
  <si>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</si>
  <si>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</si>
  <si>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</si>
  <si>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</si>
  <si>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</si>
  <si>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</si>
  <si>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</si>
  <si>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</si>
  <si>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</si>
  <si>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</si>
  <si>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</si>
  <si>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</si>
  <si>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</si>
  <si>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</si>
  <si>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</si>
  <si>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</si>
  <si>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</si>
  <si>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</si>
  <si>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</si>
  <si>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</si>
  <si>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</si>
  <si>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</si>
  <si>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</si>
  <si>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</si>
  <si>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</si>
  <si>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</si>
  <si>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</si>
  <si>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</si>
  <si>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</si>
  <si>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</si>
  <si>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</si>
  <si>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</si>
  <si>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</si>
  <si>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</si>
  <si>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</si>
  <si>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</si>
  <si>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</si>
  <si>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</si>
  <si>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</si>
  <si>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</si>
  <si>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</si>
  <si>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</si>
  <si>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</si>
  <si>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</si>
  <si>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</si>
  <si>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</si>
  <si>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</si>
  <si>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</si>
  <si>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</si>
  <si>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</si>
  <si>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</si>
  <si>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</si>
  <si>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</si>
  <si>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</si>
  <si>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</si>
  <si>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</si>
  <si>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</si>
  <si>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</si>
  <si>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</si>
  <si>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</si>
  <si>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</si>
  <si>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</si>
  <si>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</si>
  <si>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</si>
  <si>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</si>
  <si>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</si>
  <si>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</si>
  <si>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</si>
  <si>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</si>
  <si>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</si>
  <si>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</si>
  <si>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</si>
  <si>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</si>
  <si>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</si>
  <si>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</si>
  <si>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</si>
  <si>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</si>
  <si>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</si>
  <si>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</si>
  <si>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</si>
  <si>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</si>
  <si>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</si>
  <si>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</si>
  <si>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</si>
  <si>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</si>
  <si>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</si>
  <si>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</si>
  <si>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</si>
  <si>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</si>
  <si>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</si>
  <si>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</si>
  <si>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</si>
  <si>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</si>
  <si>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</si>
  <si>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</si>
  <si>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</si>
  <si>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</si>
  <si>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</si>
  <si>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</si>
  <si>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</si>
  <si>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</si>
  <si>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</si>
  <si>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</si>
  <si>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</si>
  <si>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</si>
  <si>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</si>
  <si>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</si>
  <si>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</si>
  <si>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</si>
  <si>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</si>
  <si>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</si>
  <si>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</si>
  <si>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</si>
  <si>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</si>
  <si>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</si>
  <si>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</si>
  <si>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</si>
  <si>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</si>
  <si>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</si>
  <si>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</si>
  <si>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</si>
  <si>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</si>
  <si>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</si>
  <si>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</si>
  <si>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</si>
  <si>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</si>
  <si>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</si>
  <si>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</si>
  <si>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</si>
  <si>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</si>
  <si>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</si>
  <si>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</si>
  <si>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</si>
  <si>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</si>
  <si>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</si>
  <si>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</si>
  <si>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</si>
  <si>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</si>
  <si>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</si>
  <si>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</si>
  <si>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</si>
  <si>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</si>
  <si>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</si>
  <si>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</si>
  <si>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</si>
  <si>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</si>
  <si>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</si>
  <si>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</si>
  <si>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</si>
  <si>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</si>
  <si>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</si>
  <si>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</si>
  <si>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</si>
  <si>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</si>
  <si>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</si>
  <si>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</si>
  <si>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</si>
  <si>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</si>
  <si>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</si>
  <si>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</si>
  <si>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</si>
  <si>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</si>
  <si>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</si>
  <si>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</si>
  <si>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</si>
  <si>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</si>
  <si>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</si>
  <si>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</si>
  <si>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</si>
  <si>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</si>
  <si>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</si>
  <si>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</si>
  <si>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</si>
  <si>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</si>
  <si>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</si>
  <si>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</si>
  <si>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</si>
  <si>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</si>
  <si>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</si>
  <si>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</si>
  <si>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</si>
  <si>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</si>
  <si>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</si>
  <si>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</si>
  <si>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</si>
  <si>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</si>
  <si>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</si>
  <si>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</si>
  <si>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</si>
  <si>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</si>
  <si>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</si>
  <si>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</si>
  <si>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</si>
  <si>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</si>
  <si>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</si>
  <si>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</si>
  <si>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</si>
  <si>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</si>
  <si>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</si>
  <si>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</si>
  <si>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</si>
  <si>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</si>
  <si>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</si>
  <si>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</si>
  <si>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</si>
  <si>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</si>
  <si>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</si>
  <si>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</si>
  <si>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</si>
  <si>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</si>
  <si>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</si>
  <si>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</si>
  <si>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</si>
  <si>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</si>
  <si>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</si>
  <si>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</si>
  <si>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</si>
  <si>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</si>
  <si>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</si>
  <si>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</si>
  <si>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</si>
  <si>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</si>
  <si>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</si>
  <si>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</si>
  <si>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</si>
  <si>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</si>
  <si>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</si>
  <si>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</si>
  <si>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</si>
  <si>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</si>
  <si>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</si>
  <si>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</si>
  <si>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</si>
  <si>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</si>
  <si>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</si>
  <si>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</si>
  <si>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</si>
  <si>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</si>
  <si>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</si>
  <si>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</si>
  <si>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</si>
  <si>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</si>
  <si>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</si>
  <si>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</si>
  <si>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</si>
  <si>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</si>
  <si>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</si>
  <si>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</si>
  <si>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</si>
  <si>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</si>
  <si>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</si>
  <si>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</si>
  <si>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</si>
  <si>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</si>
  <si>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</si>
  <si>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</si>
  <si>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</si>
  <si>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</si>
  <si>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</si>
  <si>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</si>
  <si>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</si>
  <si>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</si>
  <si>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</si>
  <si>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</si>
  <si>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</si>
  <si>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</si>
  <si>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</si>
  <si>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</si>
  <si>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</si>
  <si>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</si>
  <si>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</si>
  <si>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</si>
  <si>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</si>
  <si>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</si>
  <si>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</si>
  <si>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</si>
  <si>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</si>
  <si>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</si>
  <si>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</si>
  <si>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</si>
  <si>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</si>
  <si>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</si>
  <si>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</si>
  <si>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</si>
  <si>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</si>
  <si>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</si>
  <si>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</si>
  <si>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</si>
  <si>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</si>
  <si>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</si>
  <si>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</si>
  <si>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</si>
  <si>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</si>
  <si>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</si>
  <si>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</si>
  <si>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</si>
  <si>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</si>
  <si>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</si>
  <si>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</si>
  <si>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</si>
  <si>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</si>
  <si>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</si>
  <si>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</si>
  <si>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</si>
  <si>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</si>
  <si>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</si>
  <si>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</si>
  <si>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</si>
  <si>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</si>
  <si>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</si>
  <si>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</si>
  <si>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</si>
  <si>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</si>
  <si>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</si>
  <si>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</si>
  <si>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</si>
  <si>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</si>
  <si>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</si>
  <si>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</si>
  <si>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</si>
  <si>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</si>
  <si>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</si>
  <si>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</si>
  <si>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</si>
  <si>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</si>
  <si>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</si>
  <si>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</si>
  <si>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</si>
  <si>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</si>
  <si>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</si>
  <si>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</si>
  <si>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</si>
  <si>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</si>
  <si>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</si>
  <si>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</si>
  <si>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</si>
  <si>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</si>
  <si>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</si>
  <si>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</si>
  <si>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</si>
  <si>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</si>
  <si>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</si>
  <si>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</si>
  <si>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</si>
  <si>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</si>
  <si>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</si>
  <si>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</si>
  <si>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</si>
  <si>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</si>
  <si>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</si>
  <si>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</si>
  <si>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</si>
  <si>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</si>
  <si>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</si>
  <si>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</si>
  <si>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</si>
  <si>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</si>
  <si>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</si>
  <si>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</si>
  <si>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</si>
  <si>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</si>
  <si>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</si>
  <si>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</si>
  <si>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</si>
  <si>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</si>
  <si>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</si>
  <si>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</si>
  <si>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</si>
  <si>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</si>
  <si>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</si>
  <si>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</si>
  <si>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</si>
  <si>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</si>
  <si>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</si>
  <si>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</si>
  <si>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</si>
  <si>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</si>
  <si>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</si>
  <si>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</si>
  <si>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</si>
  <si>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</si>
  <si>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</si>
  <si>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</si>
  <si>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</si>
  <si>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</si>
  <si>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</si>
  <si>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</si>
  <si>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</si>
  <si>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</si>
  <si>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</si>
  <si>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</si>
  <si>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</si>
  <si>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</si>
  <si>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</si>
  <si>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</si>
  <si>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</si>
  <si>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</si>
  <si>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</si>
  <si>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</si>
  <si>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</si>
  <si>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</si>
  <si>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</si>
  <si>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</si>
  <si>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</si>
  <si>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</si>
  <si>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</si>
  <si>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</si>
  <si>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</si>
  <si>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</si>
  <si>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</si>
  <si>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</si>
  <si>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</si>
  <si>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</si>
  <si>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</si>
  <si>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</si>
  <si>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</si>
  <si>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</si>
  <si>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</si>
  <si>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</si>
  <si>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</si>
  <si>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</si>
  <si>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</si>
  <si>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</si>
  <si>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</si>
  <si>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</si>
  <si>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</si>
  <si>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</si>
  <si>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</si>
  <si>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</si>
  <si>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</si>
  <si>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</si>
  <si>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</si>
  <si>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</si>
  <si>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</si>
  <si>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</si>
  <si>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</si>
  <si>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</si>
  <si>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</si>
  <si>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</si>
  <si>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</si>
  <si>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</si>
  <si>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</si>
  <si>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</si>
  <si>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</si>
  <si>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</si>
  <si>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</si>
  <si>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</si>
  <si>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</si>
  <si>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</si>
  <si>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</si>
  <si>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</si>
  <si>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</si>
  <si>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</si>
  <si>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</si>
  <si>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</si>
  <si>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</si>
  <si>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</si>
  <si>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</si>
  <si>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</si>
  <si>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</si>
  <si>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</si>
  <si>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</si>
  <si>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</si>
  <si>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</si>
  <si>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</si>
  <si>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</si>
  <si>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</si>
  <si>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</si>
  <si>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</si>
  <si>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</si>
  <si>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</si>
  <si>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</si>
  <si>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</si>
  <si>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</si>
  <si>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</si>
  <si>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</si>
  <si>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</si>
  <si>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</si>
  <si>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</si>
  <si>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</si>
  <si>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</si>
  <si>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</si>
  <si>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</si>
  <si>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</si>
  <si>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</si>
  <si>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</si>
  <si>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</si>
  <si>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</si>
  <si>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</si>
  <si>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</si>
  <si>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</si>
  <si>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</si>
  <si>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</si>
  <si>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</si>
  <si>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</si>
  <si>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</si>
  <si>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</si>
  <si>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</si>
  <si>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</si>
  <si>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</si>
  <si>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</si>
  <si>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</si>
  <si>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</si>
  <si>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</si>
  <si>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</si>
  <si>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</si>
  <si>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</si>
  <si>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</si>
  <si>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</si>
  <si>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</si>
  <si>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</si>
  <si>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</si>
  <si>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</si>
  <si>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</si>
  <si>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</si>
  <si>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</si>
  <si>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</si>
  <si>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</si>
  <si>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</si>
  <si>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</si>
  <si>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</si>
  <si>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</si>
  <si>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</si>
  <si>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</si>
  <si>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</si>
  <si>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</si>
  <si>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</si>
  <si>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</si>
  <si>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</si>
  <si>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</si>
  <si>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</si>
  <si>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</si>
  <si>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</si>
  <si>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</si>
  <si>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</si>
  <si>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</si>
  <si>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</si>
  <si>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</si>
  <si>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</si>
  <si>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</si>
  <si>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</si>
  <si>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</si>
  <si>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</si>
  <si>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</si>
  <si>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</si>
  <si>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</si>
  <si>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</si>
  <si>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</si>
  <si>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</si>
  <si>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</si>
  <si>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</si>
  <si>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</si>
  <si>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</si>
  <si>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</si>
  <si>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</si>
  <si>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</si>
  <si>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</si>
  <si>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</si>
  <si>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</si>
  <si>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</si>
  <si>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</si>
  <si>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</si>
  <si>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</si>
  <si>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</si>
  <si>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</si>
  <si>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</si>
  <si>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</si>
  <si>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</si>
  <si>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</si>
  <si>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</si>
  <si>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</si>
  <si>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</si>
  <si>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</si>
  <si>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</si>
  <si>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</si>
  <si>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</si>
  <si>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</si>
  <si>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</si>
  <si>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</si>
  <si>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</si>
  <si>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</si>
  <si>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</si>
  <si>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</si>
  <si>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</si>
  <si>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</si>
  <si>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</si>
  <si>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</si>
  <si>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</si>
  <si>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</si>
  <si>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</si>
  <si>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</si>
  <si>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</si>
  <si>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</si>
  <si>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</si>
  <si>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</si>
  <si>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</si>
  <si>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</si>
  <si>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</si>
  <si>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</si>
  <si>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</si>
  <si>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</si>
  <si>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</si>
  <si>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</si>
  <si>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</si>
  <si>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</si>
  <si>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</si>
  <si>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</si>
  <si>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</si>
  <si>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</si>
  <si>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</si>
  <si>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</si>
  <si>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</si>
  <si>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</si>
  <si>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</si>
  <si>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</si>
  <si>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</si>
  <si>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</si>
  <si>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</si>
  <si>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</si>
  <si>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</si>
  <si>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</si>
  <si>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</si>
  <si>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</si>
  <si>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</si>
  <si>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</si>
  <si>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</si>
  <si>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</si>
  <si>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</si>
  <si>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</si>
  <si>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</si>
  <si>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</si>
  <si>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</si>
  <si>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</si>
  <si>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</si>
  <si>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</si>
  <si>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</si>
  <si>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</si>
  <si>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</si>
  <si>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</si>
  <si>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</si>
  <si>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</si>
  <si>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</si>
  <si>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</si>
  <si>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</si>
  <si>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</si>
  <si>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</si>
  <si>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</si>
  <si>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</si>
  <si>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</si>
  <si>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</si>
  <si>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</si>
  <si>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</si>
  <si>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</si>
  <si>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</si>
  <si>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</si>
  <si>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</si>
  <si>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</si>
  <si>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</si>
  <si>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</si>
  <si>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</si>
  <si>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</si>
  <si>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</si>
  <si>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</si>
  <si>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</si>
  <si>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</si>
  <si>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</si>
  <si>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</si>
  <si>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</si>
  <si>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</si>
  <si>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</si>
  <si>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</si>
  <si>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</si>
  <si>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</si>
  <si>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</si>
  <si>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</si>
  <si>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</si>
  <si>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</si>
  <si>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</si>
  <si>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</si>
  <si>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</si>
  <si>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</si>
  <si>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</si>
  <si>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</si>
  <si>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</si>
  <si>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</si>
  <si>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</si>
  <si>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</si>
  <si>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</si>
  <si>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</si>
  <si>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</si>
  <si>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</si>
  <si>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</si>
  <si>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</si>
  <si>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</si>
  <si>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</si>
  <si>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</si>
  <si>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</si>
  <si>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</si>
  <si>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</si>
  <si>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</si>
  <si>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</si>
  <si>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</si>
  <si>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</si>
  <si>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</si>
  <si>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</si>
  <si>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</si>
  <si>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</si>
  <si>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</si>
  <si>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</si>
  <si>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</si>
  <si>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</si>
  <si>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</si>
  <si>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</si>
  <si>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</si>
  <si>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</si>
  <si>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</si>
  <si>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</si>
  <si>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</si>
  <si>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</si>
  <si>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</si>
  <si>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</si>
  <si>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</si>
  <si>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</si>
  <si>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</si>
  <si>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</si>
  <si>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</si>
  <si>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</si>
  <si>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</si>
  <si>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</si>
  <si>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</si>
  <si>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</si>
  <si>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</si>
  <si>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</si>
  <si>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</si>
  <si>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</si>
  <si>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</si>
  <si>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</si>
  <si>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</si>
  <si>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</si>
  <si>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</si>
  <si>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</si>
  <si>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</si>
  <si>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</si>
  <si>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</si>
  <si>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</si>
  <si>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</si>
  <si>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</si>
  <si>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</si>
  <si>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</si>
  <si>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</si>
  <si>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</si>
  <si>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</si>
  <si>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</si>
  <si>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</si>
  <si>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</si>
  <si>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</si>
  <si>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</si>
  <si>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</si>
  <si>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</si>
  <si>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</si>
  <si>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</si>
  <si>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</si>
  <si>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</si>
  <si>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</si>
  <si>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</si>
  <si>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</si>
  <si>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</si>
  <si>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</si>
  <si>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</si>
  <si>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</si>
  <si>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</si>
  <si>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</si>
  <si>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</si>
  <si>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</si>
  <si>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</si>
  <si>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</si>
  <si>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</si>
  <si>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</si>
  <si>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</si>
  <si>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</si>
  <si>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</si>
  <si>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</si>
  <si>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</si>
  <si>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</si>
  <si>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</si>
  <si>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</si>
  <si>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</si>
  <si>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</si>
  <si>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</si>
  <si>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</si>
  <si>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</si>
  <si>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</si>
  <si>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</si>
  <si>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</si>
  <si>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</si>
  <si>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</si>
  <si>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</si>
  <si>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</si>
  <si>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</si>
  <si>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</si>
  <si>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</si>
  <si>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</si>
  <si>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</si>
  <si>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</si>
  <si>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</si>
  <si>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</si>
  <si>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</si>
  <si>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</si>
  <si>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</si>
  <si>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</si>
  <si>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</si>
  <si>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</si>
  <si>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</si>
  <si>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</si>
  <si>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</si>
  <si>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</si>
  <si>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</si>
  <si>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</si>
  <si>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</si>
  <si>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</si>
  <si>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</si>
  <si>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</si>
  <si>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</si>
  <si>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</si>
  <si>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</si>
  <si>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</si>
  <si>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</si>
  <si>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</si>
  <si>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</si>
  <si>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</si>
  <si>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</si>
  <si>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</si>
  <si>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</si>
  <si>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</si>
  <si>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</si>
  <si>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</si>
  <si>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</si>
  <si>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</si>
  <si>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</si>
  <si>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</si>
  <si>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</si>
  <si>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</si>
  <si>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</si>
  <si>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</si>
  <si>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</si>
  <si>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</si>
  <si>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</si>
  <si>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</si>
  <si>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</si>
  <si>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</si>
  <si>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</si>
  <si>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</si>
  <si>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</si>
  <si>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</si>
  <si>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</si>
  <si>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</si>
  <si>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</si>
  <si>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</si>
  <si>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</si>
  <si>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</si>
  <si>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</si>
  <si>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</si>
  <si>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</si>
  <si>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</si>
  <si>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</si>
  <si>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</si>
  <si>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</si>
  <si>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</si>
  <si>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</si>
  <si>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</si>
  <si>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</si>
  <si>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</si>
  <si>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</si>
  <si>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</si>
  <si>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</si>
  <si>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</si>
  <si>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</si>
  <si>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</si>
  <si>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</si>
  <si>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</si>
  <si>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</si>
  <si>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</si>
  <si>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</si>
  <si>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</si>
  <si>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</si>
  <si>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</si>
  <si>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</si>
  <si>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</si>
  <si>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</si>
  <si>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</si>
  <si>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</si>
  <si>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</si>
  <si>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</si>
  <si>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</si>
  <si>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</si>
  <si>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</si>
  <si>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</si>
  <si>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</si>
  <si>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</si>
  <si>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</si>
  <si>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</si>
  <si>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</si>
  <si>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</si>
  <si>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</si>
  <si>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</si>
  <si>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</si>
  <si>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</si>
  <si>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</si>
  <si>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</si>
  <si>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</si>
  <si>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</si>
  <si>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</si>
  <si>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</si>
  <si>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</si>
  <si>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</si>
  <si>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</si>
  <si>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</si>
  <si>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</si>
  <si>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</si>
  <si>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</si>
  <si>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</si>
  <si>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</si>
  <si>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</si>
  <si>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</si>
  <si>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</si>
  <si>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</si>
  <si>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</si>
  <si>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</si>
  <si>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</si>
  <si>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</si>
  <si>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</si>
  <si>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</si>
  <si>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</si>
  <si>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</si>
  <si>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</si>
  <si>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</si>
  <si>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</si>
  <si>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</si>
  <si>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</si>
  <si>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</si>
  <si>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</si>
  <si>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</si>
  <si>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</si>
  <si>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</si>
  <si>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</si>
  <si>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</si>
  <si>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</si>
  <si>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</si>
  <si>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</si>
  <si>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</si>
  <si>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</si>
  <si>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</si>
  <si>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</si>
  <si>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</si>
  <si>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</si>
  <si>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</si>
  <si>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</si>
  <si>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</si>
  <si>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</si>
  <si>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</si>
  <si>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</si>
  <si>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</si>
  <si>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</si>
  <si>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</si>
  <si>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</si>
  <si>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</si>
  <si>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</si>
  <si>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</si>
  <si>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</si>
  <si>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</si>
  <si>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</si>
  <si>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</si>
  <si>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</si>
  <si>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</si>
  <si>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</si>
  <si>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</si>
  <si>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</si>
  <si>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</si>
  <si>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</si>
  <si>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</si>
  <si>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</si>
  <si>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</si>
  <si>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</si>
  <si>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</si>
  <si>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</si>
  <si>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</si>
  <si>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</si>
  <si>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</si>
  <si>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</si>
  <si>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</si>
  <si>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</si>
  <si>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</si>
  <si>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</si>
  <si>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</si>
  <si>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</si>
  <si>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</si>
  <si>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</si>
  <si>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</si>
  <si>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</si>
  <si>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</si>
  <si>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</si>
  <si>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</si>
  <si>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</si>
  <si>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</si>
  <si>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</si>
  <si>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</si>
  <si>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</si>
  <si>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</si>
  <si>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</si>
  <si>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</si>
  <si>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</si>
  <si>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</si>
  <si>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</si>
  <si>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</si>
  <si>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</si>
  <si>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</si>
  <si>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</si>
  <si>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</si>
  <si>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</si>
  <si>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</si>
  <si>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</si>
  <si>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</si>
  <si>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</si>
  <si>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</si>
  <si>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</si>
  <si>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</si>
  <si>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</si>
  <si>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</si>
  <si>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</si>
  <si>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</si>
  <si>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</si>
  <si>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</si>
  <si>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</si>
  <si>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</si>
  <si>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</si>
  <si>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</si>
  <si>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</si>
  <si>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</si>
  <si>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</si>
  <si>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</si>
  <si>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</si>
  <si>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</si>
  <si>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</si>
  <si>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</si>
  <si>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</si>
  <si>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</si>
  <si>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</si>
  <si>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</si>
  <si>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</si>
  <si>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</si>
  <si>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</si>
  <si>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</si>
  <si>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</si>
  <si>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</si>
  <si>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</si>
  <si>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</si>
  <si>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</si>
  <si>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</si>
  <si>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</si>
  <si>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</si>
  <si>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</si>
  <si>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</si>
  <si>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</si>
  <si>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</si>
  <si>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</si>
  <si>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</si>
  <si>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</si>
  <si>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</si>
  <si>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</si>
  <si>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</si>
  <si>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</si>
  <si>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</si>
  <si>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</si>
  <si>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</si>
  <si>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</si>
  <si>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</si>
  <si>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</si>
  <si>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</si>
  <si>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</si>
  <si>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</si>
  <si>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</si>
  <si>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</si>
  <si>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</si>
  <si>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</si>
  <si>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</si>
  <si>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</si>
  <si>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</si>
  <si>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</si>
  <si>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</si>
  <si>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</si>
  <si>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</si>
  <si>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</si>
  <si>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</si>
  <si>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</si>
  <si>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</si>
  <si>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</si>
  <si>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</si>
  <si>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</si>
  <si>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</si>
  <si>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</si>
  <si>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</si>
  <si>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</si>
  <si>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</si>
  <si>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</si>
  <si>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</si>
  <si>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</si>
  <si>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</si>
  <si>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</si>
  <si>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</si>
  <si>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</si>
  <si>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</si>
  <si>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</si>
  <si>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</si>
  <si>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</si>
  <si>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</si>
  <si>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</si>
  <si>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</si>
  <si>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</si>
  <si>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</si>
  <si>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</si>
  <si>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</si>
  <si>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</si>
  <si>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</si>
  <si>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</si>
  <si>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</si>
  <si>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</si>
  <si>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</si>
  <si>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</si>
  <si>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</si>
  <si>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</si>
  <si>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</si>
  <si>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</si>
  <si>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</si>
  <si>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</si>
  <si>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</si>
  <si>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</si>
  <si>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</si>
  <si>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</si>
  <si>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</si>
  <si>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</si>
  <si>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</si>
  <si>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</si>
  <si>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</si>
  <si>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</si>
  <si>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</si>
  <si>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</si>
  <si>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</si>
  <si>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</si>
  <si>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</si>
  <si>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</si>
  <si>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</si>
  <si>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</si>
  <si>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</si>
  <si>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</si>
  <si>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</si>
  <si>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</si>
  <si>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</si>
  <si>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</si>
  <si>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</si>
  <si>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</si>
  <si>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</si>
  <si>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</si>
  <si>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</si>
  <si>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</si>
  <si>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</si>
  <si>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</si>
  <si>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</si>
  <si>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</si>
  <si>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</si>
  <si>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</si>
  <si>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</si>
  <si>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</si>
  <si>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</si>
  <si>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</si>
  <si>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</si>
  <si>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</si>
  <si>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</si>
  <si>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</si>
  <si>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</si>
  <si>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</si>
  <si>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</si>
  <si>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</si>
  <si>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</si>
  <si>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</si>
  <si>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</si>
  <si>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</si>
  <si>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</si>
  <si>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</si>
  <si>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</si>
  <si>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</si>
  <si>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</si>
  <si>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</si>
  <si>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</si>
  <si>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</si>
  <si>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</si>
  <si>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</si>
  <si>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</si>
  <si>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</si>
  <si>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</si>
  <si>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</si>
  <si>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</si>
  <si>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</si>
  <si>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</si>
  <si>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</si>
  <si>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</si>
  <si>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</si>
  <si>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</si>
  <si>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</si>
  <si>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</si>
  <si>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</si>
  <si>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</si>
  <si>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</si>
  <si>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</si>
  <si>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</si>
  <si>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</si>
  <si>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</si>
  <si>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</si>
  <si>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</si>
  <si>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</si>
  <si>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</si>
  <si>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</si>
  <si>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</si>
  <si>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</si>
  <si>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</si>
  <si>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</si>
  <si>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</si>
  <si>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</si>
  <si>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</si>
  <si>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</si>
  <si>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</si>
  <si>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</si>
  <si>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</si>
  <si>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</si>
  <si>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</si>
  <si>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</si>
  <si>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</si>
  <si>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</si>
  <si>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</si>
  <si>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</si>
  <si>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</si>
  <si>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</si>
  <si>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</si>
  <si>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</si>
  <si>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</si>
  <si>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</si>
  <si>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</si>
  <si>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</si>
  <si>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</si>
  <si>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</si>
  <si>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</si>
  <si>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</si>
  <si>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</si>
  <si>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</si>
  <si>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</si>
  <si>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</si>
  <si>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</si>
  <si>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</si>
  <si>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</si>
  <si>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</si>
  <si>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</si>
  <si>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</si>
  <si>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</si>
  <si>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</si>
  <si>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</si>
  <si>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</si>
  <si>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</si>
  <si>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</si>
  <si>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</si>
  <si>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</si>
  <si>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</si>
  <si>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</si>
  <si>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</si>
  <si>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</si>
  <si>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</si>
  <si>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</si>
  <si>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</si>
  <si>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</si>
  <si>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</si>
  <si>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</si>
  <si>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</si>
  <si>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</si>
  <si>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</si>
  <si>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</si>
  <si>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</si>
  <si>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</si>
  <si>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</si>
  <si>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</si>
  <si>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</si>
  <si>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</si>
  <si>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</si>
  <si>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</si>
  <si>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</si>
  <si>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</si>
  <si>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</si>
  <si>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</si>
  <si>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</si>
  <si>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</si>
  <si>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</si>
  <si>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</si>
  <si>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</si>
  <si>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</si>
  <si>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</si>
  <si>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</si>
  <si>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</si>
  <si>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</si>
  <si>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</si>
  <si>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</si>
  <si>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</si>
  <si>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</si>
  <si>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</si>
  <si>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</si>
  <si>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</si>
  <si>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</si>
  <si>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</si>
  <si>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</si>
  <si>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</si>
  <si>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</si>
  <si>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</si>
  <si>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</si>
  <si>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</si>
  <si>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</si>
  <si>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</si>
  <si>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</si>
  <si>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</si>
  <si>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</si>
  <si>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</si>
  <si>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</si>
  <si>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</si>
  <si>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</si>
  <si>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</si>
  <si>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</si>
  <si>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</si>
  <si>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</si>
  <si>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</si>
  <si>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</si>
  <si>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</si>
  <si>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</si>
  <si>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</si>
  <si>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</si>
  <si>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</si>
  <si>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</si>
  <si>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</si>
  <si>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</si>
  <si>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</si>
  <si>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</si>
  <si>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</si>
  <si>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</si>
  <si>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</si>
  <si>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</si>
  <si>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</si>
  <si>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</si>
  <si>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</si>
  <si>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</si>
  <si>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</si>
  <si>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</si>
  <si>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</si>
  <si>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</si>
  <si>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</si>
  <si>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</si>
  <si>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</si>
  <si>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</si>
  <si>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</si>
  <si>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</si>
  <si>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</si>
  <si>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</si>
  <si>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</si>
  <si>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</si>
  <si>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</si>
  <si>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</si>
  <si>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</si>
  <si>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</si>
  <si>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</si>
  <si>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</si>
  <si>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</si>
  <si>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</si>
  <si>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</si>
  <si>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</si>
  <si>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</si>
  <si>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</si>
  <si>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</si>
  <si>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</si>
  <si>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</si>
  <si>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</si>
  <si>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</si>
  <si>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</si>
  <si>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</si>
  <si>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</si>
  <si>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</si>
  <si>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</si>
  <si>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</si>
  <si>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</si>
  <si>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</si>
  <si>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</si>
  <si>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</si>
  <si>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</si>
  <si>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</si>
  <si>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</si>
  <si>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</si>
  <si>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</si>
  <si>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</si>
  <si>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</si>
  <si>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</si>
  <si>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</si>
  <si>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</si>
  <si>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</si>
  <si>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</si>
  <si>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</si>
  <si>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</si>
  <si>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</si>
  <si>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</si>
  <si>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</si>
  <si>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</si>
  <si>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</si>
  <si>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</si>
  <si>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</si>
  <si>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</si>
  <si>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</si>
  <si>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</si>
  <si>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</si>
  <si>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</si>
  <si>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</si>
  <si>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</si>
  <si>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</si>
  <si>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</si>
  <si>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</si>
  <si>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</si>
  <si>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</si>
  <si>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</si>
  <si>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</si>
  <si>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</si>
  <si>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</si>
  <si>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</si>
  <si>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</si>
  <si>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</si>
  <si>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</si>
  <si>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</si>
  <si>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</si>
  <si>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</si>
  <si>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</si>
  <si>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</si>
  <si>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</si>
  <si>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</si>
  <si>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</si>
  <si>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</si>
  <si>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</si>
  <si>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</si>
  <si>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</si>
  <si>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</si>
  <si>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</si>
  <si>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</si>
  <si>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</si>
  <si>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</si>
  <si>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</si>
  <si>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</si>
  <si>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</si>
  <si>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</si>
  <si>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</si>
  <si>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</si>
  <si>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</si>
  <si>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</si>
  <si>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</si>
  <si>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</si>
  <si>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</si>
  <si>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</si>
  <si>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</si>
  <si>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</si>
  <si>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</si>
  <si>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</si>
  <si>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</si>
  <si>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</si>
  <si>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</si>
  <si>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</si>
  <si>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</si>
  <si>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</si>
  <si>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</si>
  <si>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</si>
  <si>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</si>
  <si>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</si>
  <si>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</si>
  <si>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</si>
  <si>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</si>
  <si>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</si>
  <si>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</si>
  <si>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</si>
  <si>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</si>
  <si>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</si>
  <si>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</si>
  <si>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</si>
  <si>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</si>
  <si>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</si>
  <si>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</si>
  <si>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</si>
  <si>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</si>
  <si>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</si>
  <si>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</si>
  <si>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</si>
  <si>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</si>
  <si>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</si>
  <si>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</si>
  <si>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</si>
  <si>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</si>
  <si>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</si>
  <si>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</si>
  <si>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</si>
  <si>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</si>
  <si>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</si>
  <si>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</si>
  <si>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</si>
  <si>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</si>
  <si>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</si>
  <si>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</si>
  <si>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</si>
  <si>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</si>
  <si>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</si>
  <si>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</si>
  <si>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</si>
  <si>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</si>
  <si>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</si>
  <si>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</si>
  <si>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</si>
  <si>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</si>
  <si>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</si>
  <si>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</si>
  <si>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</si>
  <si>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</si>
  <si>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</si>
  <si>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</si>
  <si>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</si>
  <si>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</si>
  <si>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</si>
  <si>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</si>
  <si>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</si>
  <si>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</si>
  <si>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</si>
  <si>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</si>
  <si>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</si>
  <si>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</si>
  <si>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</si>
  <si>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</si>
  <si>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</si>
  <si>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</si>
  <si>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</si>
  <si>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</si>
  <si>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</si>
  <si>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</si>
  <si>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</si>
  <si>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</si>
  <si>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</si>
  <si>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</si>
  <si>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</si>
  <si>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</si>
  <si>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</si>
  <si>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</si>
  <si>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</si>
  <si>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</si>
  <si>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</si>
  <si>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</si>
  <si>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</si>
  <si>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</si>
  <si>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</si>
  <si>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</si>
  <si>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</si>
  <si>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</si>
  <si>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</si>
  <si>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</si>
  <si>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</si>
  <si>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</si>
  <si>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</si>
  <si>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</si>
  <si>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</si>
  <si>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</si>
  <si>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</si>
  <si>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</si>
  <si>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</si>
  <si>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</si>
  <si>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</si>
  <si>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</si>
  <si>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</si>
  <si>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</si>
  <si>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</si>
  <si>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</si>
  <si>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</si>
  <si>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</si>
  <si>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</si>
  <si>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</si>
  <si>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</si>
  <si>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</si>
  <si>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</si>
  <si>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</si>
  <si>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</si>
  <si>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</si>
  <si>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</si>
  <si>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</si>
  <si>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</si>
  <si>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</si>
  <si>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</si>
  <si>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</si>
  <si>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</si>
  <si>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</si>
  <si>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</si>
  <si>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</si>
  <si>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</si>
  <si>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</si>
  <si>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</si>
  <si>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</si>
  <si>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</si>
  <si>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</si>
  <si>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</si>
  <si>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</si>
  <si>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</si>
  <si>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</si>
  <si>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</si>
  <si>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</si>
  <si>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</si>
  <si>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</si>
  <si>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</si>
  <si>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</si>
  <si>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</si>
  <si>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</si>
  <si>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</si>
  <si>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</si>
  <si>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</si>
  <si>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</si>
  <si>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</si>
  <si>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</si>
  <si>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</si>
  <si>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</si>
  <si>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</si>
  <si>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</si>
  <si>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</si>
  <si>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</si>
  <si>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</si>
  <si>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</si>
  <si>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</si>
  <si>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</si>
  <si>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</si>
  <si>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</si>
  <si>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</si>
  <si>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</si>
  <si>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</si>
  <si>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</si>
  <si>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</si>
  <si>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</si>
  <si>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</si>
  <si>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</si>
  <si>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</si>
  <si>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</si>
  <si>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</si>
  <si>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</si>
  <si>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</si>
  <si>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</si>
  <si>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</si>
  <si>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</si>
  <si>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</si>
  <si>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</si>
  <si>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</si>
  <si>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</si>
  <si>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</si>
  <si>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</si>
  <si>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</si>
  <si>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</si>
  <si>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</si>
  <si>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</si>
  <si>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</si>
  <si>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</si>
  <si>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</si>
  <si>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</si>
  <si>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</si>
  <si>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</si>
  <si>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</si>
  <si>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</si>
  <si>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</si>
  <si>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</si>
  <si>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</si>
  <si>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</si>
  <si>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</si>
  <si>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</si>
  <si>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</si>
  <si>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</si>
  <si>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</si>
  <si>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</si>
  <si>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</si>
  <si>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</si>
  <si>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</si>
  <si>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</si>
  <si>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</si>
  <si>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</si>
  <si>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</si>
  <si>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</si>
  <si>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</si>
  <si>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</si>
  <si>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</si>
  <si>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</si>
  <si>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</si>
  <si>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</si>
  <si>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</si>
  <si>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</si>
  <si>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</si>
  <si>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</si>
  <si>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</si>
  <si>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</si>
  <si>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</si>
  <si>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</si>
  <si>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</si>
  <si>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</si>
  <si>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</si>
  <si>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</si>
  <si>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</si>
  <si>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</si>
  <si>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</si>
  <si>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</si>
  <si>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</si>
  <si>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</si>
  <si>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</si>
  <si>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</si>
  <si>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</si>
  <si>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</si>
  <si>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</si>
  <si>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</si>
  <si>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</si>
  <si>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</si>
  <si>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</si>
  <si>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</si>
  <si>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</si>
  <si>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</si>
  <si>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</si>
  <si>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</si>
  <si>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</si>
  <si>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</si>
  <si>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</si>
  <si>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</si>
  <si>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</si>
  <si>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</si>
  <si>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</si>
  <si>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</si>
  <si>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</si>
  <si>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</si>
  <si>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</si>
  <si>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</si>
  <si>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</si>
  <si>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</si>
  <si>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</si>
  <si>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</si>
  <si>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</si>
  <si>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</si>
  <si>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</si>
  <si>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</si>
  <si>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</si>
  <si>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</si>
  <si>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</si>
  <si>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</si>
  <si>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</si>
  <si>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</si>
  <si>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</si>
  <si>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</si>
  <si>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</si>
  <si>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</si>
  <si>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</si>
  <si>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</si>
  <si>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</si>
  <si>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</si>
  <si>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</si>
  <si>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</si>
  <si>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</si>
  <si>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</si>
  <si>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</si>
  <si>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</si>
  <si>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</si>
  <si>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</si>
  <si>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</si>
  <si>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</si>
  <si>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</si>
  <si>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</si>
  <si>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</si>
  <si>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</si>
  <si>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</si>
  <si>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</si>
  <si>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</si>
  <si>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</si>
  <si>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</si>
  <si>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</si>
  <si>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</si>
  <si>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</si>
  <si>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</si>
  <si>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</si>
  <si>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</si>
  <si>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</si>
  <si>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</si>
  <si>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</si>
  <si>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</si>
  <si>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</si>
  <si>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</si>
  <si>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</si>
  <si>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</si>
  <si>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</si>
  <si>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</si>
  <si>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</si>
  <si>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</si>
  <si>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</si>
  <si>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</si>
  <si>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</si>
  <si>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</si>
  <si>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</si>
  <si>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</si>
  <si>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</si>
  <si>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</si>
  <si>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</si>
  <si>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</si>
  <si>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</si>
  <si>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</si>
  <si>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</si>
  <si>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</si>
  <si>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</si>
  <si>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</si>
  <si>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</si>
  <si>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</si>
  <si>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</si>
  <si>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</si>
  <si>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</si>
  <si>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</si>
  <si>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</si>
  <si>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</si>
  <si>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</si>
  <si>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</si>
  <si>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</si>
  <si>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</si>
  <si>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</si>
  <si>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</si>
  <si>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</si>
  <si>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</si>
  <si>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</si>
  <si>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</si>
  <si>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</si>
  <si>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</si>
  <si>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</si>
  <si>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</si>
  <si>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</si>
  <si>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</si>
  <si>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</si>
  <si>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</si>
  <si>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</si>
  <si>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</si>
  <si>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</si>
  <si>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</si>
  <si>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</si>
  <si>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</si>
  <si>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</si>
  <si>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</si>
  <si>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</si>
  <si>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</si>
  <si>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</si>
  <si>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</si>
  <si>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</si>
  <si>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</si>
  <si>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</si>
  <si>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</si>
  <si>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</si>
  <si>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</si>
  <si>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</si>
  <si>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</si>
  <si>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</si>
  <si>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</si>
  <si>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</si>
  <si>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</si>
  <si>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</si>
  <si>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</si>
  <si>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</si>
  <si>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</si>
  <si>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</si>
  <si>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</si>
  <si>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</si>
  <si>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</si>
  <si>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</si>
  <si>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</si>
  <si>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</si>
  <si>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</si>
  <si>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</si>
  <si>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</si>
  <si>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</si>
  <si>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</si>
  <si>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</si>
  <si>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</si>
  <si>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</si>
  <si>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</si>
  <si>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</si>
  <si>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</si>
  <si>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</si>
  <si>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</si>
  <si>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</si>
  <si>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</si>
  <si>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</si>
  <si>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</si>
  <si>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</si>
  <si>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</si>
  <si>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</si>
  <si>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</si>
  <si>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</si>
  <si>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</si>
  <si>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</si>
  <si>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</si>
  <si>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</si>
  <si>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</si>
  <si>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</si>
  <si>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</si>
  <si>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</si>
  <si>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</si>
  <si>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</si>
  <si>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</si>
  <si>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</si>
  <si>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</si>
  <si>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</si>
  <si>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</si>
  <si>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</si>
  <si>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</si>
  <si>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</si>
  <si>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</si>
  <si>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</si>
  <si>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</si>
  <si>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</si>
  <si>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</si>
  <si>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</si>
  <si>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</si>
  <si>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</si>
  <si>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</si>
  <si>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</si>
  <si>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</si>
  <si>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</si>
  <si>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</si>
  <si>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</si>
  <si>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</si>
  <si>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</si>
  <si>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</si>
  <si>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</si>
  <si>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</si>
  <si>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</si>
  <si>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</si>
  <si>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</si>
  <si>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</si>
  <si>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</si>
  <si>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</si>
  <si>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</si>
  <si>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</si>
  <si>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</si>
  <si>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</si>
  <si>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</si>
  <si>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</si>
  <si>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</si>
  <si>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</si>
  <si>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</si>
  <si>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</si>
  <si>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</si>
  <si>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</si>
  <si>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</si>
  <si>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</si>
  <si>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</si>
  <si>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</si>
  <si>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</si>
  <si>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</si>
  <si>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</si>
  <si>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</si>
  <si>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</si>
  <si>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</si>
  <si>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</si>
  <si>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</si>
  <si>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</si>
  <si>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</si>
  <si>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</si>
  <si>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</si>
  <si>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</si>
  <si>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</si>
  <si>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</si>
  <si>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</si>
  <si>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</si>
  <si>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</si>
  <si>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</si>
  <si>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</si>
  <si>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</si>
  <si>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</si>
  <si>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</si>
  <si>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</si>
  <si>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</si>
  <si>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</si>
  <si>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</si>
  <si>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</si>
  <si>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</si>
  <si>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</si>
  <si>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</si>
  <si>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</si>
  <si>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</si>
  <si>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</si>
  <si>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</si>
  <si>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</si>
  <si>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</si>
  <si>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</si>
  <si>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</si>
  <si>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</si>
  <si>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</si>
  <si>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</si>
  <si>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</si>
  <si>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</si>
  <si>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</si>
  <si>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</si>
  <si>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</si>
  <si>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</si>
  <si>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</si>
  <si>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</si>
  <si>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</si>
  <si>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</si>
  <si>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</si>
  <si>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</si>
  <si>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</si>
  <si>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</si>
  <si>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</si>
  <si>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</si>
  <si>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</si>
  <si>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</si>
  <si>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</si>
  <si>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</si>
  <si>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</si>
  <si>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</si>
  <si>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</si>
  <si>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</si>
  <si>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</si>
  <si>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</si>
  <si>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</si>
  <si>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</si>
  <si>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</si>
  <si>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</si>
  <si>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</si>
  <si>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</si>
  <si>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</si>
  <si>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</si>
  <si>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</si>
  <si>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</si>
  <si>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</si>
  <si>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</si>
  <si>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</si>
  <si>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</si>
  <si>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</si>
  <si>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</si>
  <si>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</si>
  <si>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</si>
  <si>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</si>
  <si>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</si>
  <si>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</si>
  <si>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</si>
  <si>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</si>
  <si>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</si>
  <si>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</si>
  <si>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</si>
  <si>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</si>
  <si>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</si>
  <si>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</si>
  <si>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</si>
  <si>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</si>
  <si>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</si>
  <si>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</si>
  <si>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</si>
  <si>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</si>
  <si>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</si>
  <si>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</si>
  <si>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</si>
  <si>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</si>
  <si>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</si>
  <si>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</si>
  <si>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</si>
  <si>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</si>
  <si>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</si>
  <si>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</si>
  <si>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</si>
  <si>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</si>
  <si>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</si>
  <si>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</si>
  <si>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</si>
  <si>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</si>
  <si>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</si>
  <si>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</si>
  <si>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</si>
  <si>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</si>
  <si>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</si>
  <si>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</si>
  <si>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</si>
  <si>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</si>
  <si>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</si>
  <si>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</si>
  <si>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</si>
  <si>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</si>
  <si>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</si>
  <si>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</si>
  <si>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</si>
  <si>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</si>
  <si>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</si>
  <si>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</si>
  <si>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</si>
  <si>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</si>
  <si>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</si>
  <si>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</si>
  <si>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</si>
  <si>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</si>
  <si>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</si>
  <si>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</si>
  <si>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</si>
  <si>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</si>
  <si>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</si>
  <si>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</si>
  <si>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</si>
  <si>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</si>
  <si>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</si>
  <si>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</si>
  <si>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</si>
  <si>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</si>
  <si>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</si>
  <si>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</si>
  <si>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</si>
  <si>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</si>
  <si>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</si>
  <si>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</si>
  <si>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</si>
  <si>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</si>
  <si>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</si>
  <si>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</si>
  <si>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</si>
  <si>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</si>
  <si>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</si>
  <si>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</si>
  <si>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</si>
  <si>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</si>
  <si>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</si>
  <si>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</si>
  <si>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</si>
  <si>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</si>
  <si>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</si>
  <si>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</si>
  <si>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</si>
  <si>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</si>
  <si>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</si>
  <si>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</si>
  <si>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</si>
  <si>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</si>
  <si>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</si>
  <si>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</si>
  <si>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</si>
  <si>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</si>
  <si>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</si>
  <si>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</si>
  <si>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</si>
  <si>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</si>
  <si>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</si>
  <si>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</si>
  <si>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</si>
  <si>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</si>
  <si>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</si>
  <si>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</si>
  <si>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</si>
  <si>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</si>
  <si>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</si>
  <si>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</si>
  <si>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</si>
  <si>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</si>
  <si>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</si>
  <si>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</si>
  <si>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</si>
  <si>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</si>
  <si>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</si>
  <si>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</si>
  <si>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</si>
  <si>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</si>
  <si>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</si>
  <si>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</si>
  <si>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</si>
  <si>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</si>
  <si>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</si>
  <si>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</si>
  <si>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</si>
  <si>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</si>
  <si>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</si>
  <si>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</si>
  <si>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</si>
  <si>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</si>
  <si>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</si>
  <si>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</si>
  <si>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</si>
  <si>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</si>
  <si>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</si>
  <si>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</si>
  <si>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</si>
  <si>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</si>
  <si>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</si>
  <si>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</si>
  <si>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</si>
  <si>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</si>
  <si>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</si>
  <si>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</si>
  <si>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</si>
  <si>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</si>
  <si>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</si>
  <si>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</si>
  <si>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</si>
  <si>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</si>
  <si>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</si>
  <si>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</si>
  <si>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</si>
  <si>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</si>
  <si>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</si>
  <si>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</si>
  <si>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</si>
  <si>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</si>
  <si>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</si>
  <si>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</si>
  <si>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</si>
  <si>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</si>
  <si>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</si>
  <si>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</si>
  <si>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</si>
  <si>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</si>
  <si>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</si>
  <si>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</si>
  <si>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</si>
  <si>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</si>
  <si>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</si>
  <si>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</si>
  <si>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</si>
  <si>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</si>
  <si>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</si>
  <si>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</si>
  <si>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</si>
  <si>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</si>
  <si>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</si>
  <si>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</si>
  <si>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</si>
  <si>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</si>
  <si>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</si>
  <si>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</si>
  <si>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</si>
  <si>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</si>
  <si>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</si>
  <si>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</si>
  <si>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</si>
  <si>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</si>
  <si>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</si>
  <si>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</si>
  <si>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</si>
  <si>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</si>
  <si>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</si>
  <si>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</si>
  <si>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</si>
  <si>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</si>
  <si>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</si>
  <si>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</si>
  <si>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</si>
  <si>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</si>
  <si>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</si>
  <si>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</si>
  <si>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</si>
  <si>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</si>
  <si>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</si>
  <si>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</si>
  <si>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</si>
  <si>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</si>
  <si>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</si>
  <si>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</si>
  <si>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</si>
  <si>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</si>
  <si>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</si>
  <si>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</si>
  <si>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</si>
  <si>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</si>
  <si>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</si>
  <si>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</si>
  <si>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</si>
  <si>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</si>
  <si>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</si>
  <si>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</si>
  <si>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</si>
  <si>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</si>
  <si>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</si>
  <si>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</si>
  <si>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</si>
  <si>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</si>
  <si>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</si>
  <si>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</si>
  <si>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</si>
  <si>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</si>
  <si>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</si>
  <si>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</si>
  <si>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</si>
  <si>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</si>
  <si>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</si>
  <si>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</si>
  <si>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</si>
  <si>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</si>
  <si>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</si>
  <si>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</si>
  <si>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</si>
  <si>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</si>
  <si>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</si>
  <si>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</si>
  <si>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</si>
  <si>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</si>
  <si>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</si>
  <si>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</si>
  <si>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</si>
  <si>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</si>
  <si>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</si>
  <si>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</si>
  <si>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</si>
  <si>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</si>
  <si>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</si>
  <si>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</si>
  <si>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</si>
  <si>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</si>
  <si>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</si>
  <si>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</si>
  <si>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</si>
  <si>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</si>
  <si>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</si>
  <si>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</si>
  <si>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</si>
  <si>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</si>
  <si>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</si>
  <si>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</si>
  <si>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</si>
  <si>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</si>
  <si>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</si>
  <si>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</si>
  <si>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</si>
  <si>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</si>
  <si>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</si>
  <si>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</si>
  <si>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</si>
  <si>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</si>
  <si>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</si>
  <si>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</si>
  <si>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</si>
  <si>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</si>
  <si>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</si>
  <si>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</si>
  <si>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</si>
  <si>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</si>
  <si>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</si>
  <si>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</si>
  <si>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</si>
  <si>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</si>
  <si>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</si>
  <si>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</si>
  <si>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</si>
  <si>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</si>
  <si>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</si>
  <si>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</si>
  <si>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</si>
  <si>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</si>
  <si>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</si>
  <si>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</si>
  <si>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</si>
  <si>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</si>
  <si>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</si>
  <si>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</si>
  <si>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</si>
  <si>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</si>
  <si>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</si>
  <si>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</si>
  <si>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</si>
  <si>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</si>
  <si>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</si>
  <si>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</si>
  <si>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</si>
  <si>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</si>
  <si>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</si>
  <si>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</si>
  <si>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</si>
  <si>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</si>
  <si>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</si>
  <si>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</si>
  <si>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</si>
  <si>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</si>
  <si>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</si>
  <si>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</si>
  <si>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</si>
  <si>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</si>
  <si>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</si>
  <si>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</si>
  <si>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</si>
  <si>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</si>
  <si>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</si>
  <si>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</si>
  <si>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</si>
  <si>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</si>
  <si>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</si>
  <si>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</si>
  <si>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</si>
  <si>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</si>
  <si>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</si>
  <si>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</si>
  <si>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</si>
  <si>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</si>
  <si>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</si>
  <si>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</si>
  <si>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</si>
  <si>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</si>
  <si>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</si>
  <si>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</si>
  <si>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</si>
  <si>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</si>
  <si>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</si>
  <si>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</si>
  <si>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</si>
  <si>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</si>
  <si>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</si>
  <si>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</si>
  <si>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</si>
  <si>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</si>
  <si>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</si>
  <si>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</si>
  <si>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</si>
  <si>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</si>
  <si>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</si>
  <si>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</si>
  <si>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</si>
  <si>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</si>
  <si>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</si>
  <si>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</si>
  <si>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</si>
  <si>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</si>
  <si>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</si>
  <si>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</si>
  <si>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</si>
  <si>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</si>
  <si>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</si>
  <si>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</si>
  <si>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</si>
  <si>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</si>
  <si>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</si>
  <si>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</si>
  <si>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</si>
  <si>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</si>
  <si>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</si>
  <si>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</si>
  <si>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</si>
  <si>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</si>
  <si>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</si>
  <si>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</si>
  <si>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</si>
  <si>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</si>
  <si>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</si>
  <si>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</si>
  <si>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</si>
  <si>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</si>
  <si>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</si>
  <si>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</si>
  <si>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</si>
  <si>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</si>
  <si>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</si>
  <si>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</si>
  <si>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</si>
  <si>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</si>
  <si>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</si>
  <si>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</si>
  <si>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</si>
  <si>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</si>
  <si>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</si>
  <si>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</si>
  <si>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</si>
  <si>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</si>
  <si>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</si>
  <si>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</si>
  <si>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</si>
  <si>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</si>
  <si>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</si>
  <si>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</si>
  <si>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</si>
  <si>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</si>
  <si>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</si>
  <si>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</si>
  <si>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</si>
  <si>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</si>
  <si>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</si>
  <si>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</si>
  <si>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</si>
  <si>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</si>
  <si>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</si>
  <si>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</si>
  <si>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</si>
  <si>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</si>
  <si>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</si>
  <si>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</si>
  <si>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</si>
  <si>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</si>
  <si>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</si>
  <si>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</si>
  <si>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</si>
  <si>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</si>
  <si>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</si>
  <si>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</si>
  <si>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</si>
  <si>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</si>
  <si>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</si>
  <si>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</si>
  <si>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</si>
  <si>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</si>
  <si>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</si>
  <si>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</si>
  <si>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</si>
  <si>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</si>
  <si>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</si>
  <si>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</si>
  <si>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</si>
  <si>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</si>
  <si>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</si>
  <si>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</si>
  <si>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</si>
  <si>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</si>
  <si>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</si>
  <si>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</si>
  <si>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</si>
  <si>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</si>
  <si>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</si>
  <si>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</si>
  <si>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</si>
  <si>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</si>
  <si>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</si>
  <si>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</si>
  <si>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</si>
  <si>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</si>
  <si>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</si>
  <si>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</si>
  <si>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</si>
  <si>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</si>
  <si>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</si>
  <si>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</si>
  <si>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</si>
  <si>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</si>
  <si>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</si>
  <si>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</si>
  <si>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</si>
  <si>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</si>
  <si>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</si>
  <si>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</si>
  <si>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</si>
  <si>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</si>
  <si>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</si>
  <si>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</si>
  <si>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</si>
  <si>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</si>
  <si>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</si>
  <si>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</si>
  <si>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</si>
  <si>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</si>
  <si>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</si>
  <si>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</si>
  <si>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</si>
  <si>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</si>
  <si>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</si>
  <si>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</si>
  <si>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</si>
  <si>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</si>
  <si>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</si>
  <si>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</si>
  <si>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</si>
  <si>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</si>
  <si>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</si>
  <si>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</si>
  <si>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</si>
  <si>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</si>
  <si>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</si>
  <si>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</si>
  <si>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</si>
  <si>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</si>
  <si>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</si>
  <si>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</si>
  <si>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</si>
  <si>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</si>
  <si>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</si>
  <si>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</si>
  <si>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</si>
  <si>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</si>
  <si>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</si>
  <si>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</si>
  <si>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</si>
  <si>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</si>
  <si>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</si>
  <si>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</si>
  <si>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</si>
  <si>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</si>
  <si>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</si>
  <si>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</si>
  <si>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</si>
  <si>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</si>
  <si>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</si>
  <si>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</si>
  <si>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</si>
  <si>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</si>
  <si>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</si>
  <si>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</si>
  <si>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</si>
  <si>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</si>
  <si>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</si>
  <si>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</si>
  <si>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</si>
  <si>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</si>
  <si>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</si>
  <si>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</si>
  <si>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</si>
  <si>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</si>
  <si>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</si>
  <si>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</si>
  <si>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</si>
  <si>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</si>
  <si>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</si>
  <si>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</si>
  <si>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</si>
  <si>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</si>
  <si>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</si>
  <si>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</si>
  <si>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</si>
  <si>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</si>
  <si>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</si>
  <si>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</si>
  <si>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</si>
  <si>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</si>
  <si>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</si>
  <si>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</si>
  <si>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</si>
  <si>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</si>
  <si>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</si>
  <si>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</si>
  <si>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</si>
  <si>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</si>
  <si>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</si>
  <si>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</si>
  <si>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</si>
  <si>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</si>
  <si>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</si>
  <si>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</si>
  <si>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</si>
  <si>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</si>
  <si>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</si>
  <si>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</si>
  <si>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</si>
  <si>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</si>
  <si>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</si>
  <si>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</si>
  <si>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</si>
  <si>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</si>
  <si>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</si>
  <si>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</si>
  <si>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</si>
  <si>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</si>
  <si>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</si>
  <si>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</si>
  <si>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</si>
  <si>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</si>
  <si>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</si>
  <si>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</si>
  <si>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</si>
  <si>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</si>
  <si>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</si>
  <si>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</si>
  <si>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</si>
  <si>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</si>
  <si>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</si>
  <si>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</si>
  <si>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</si>
  <si>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</si>
  <si>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</si>
  <si>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</si>
  <si>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</si>
  <si>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</si>
  <si>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</si>
  <si>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</si>
  <si>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</si>
  <si>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</si>
  <si>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</si>
  <si>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</si>
  <si>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</si>
  <si>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</si>
  <si>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</si>
  <si>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</si>
  <si>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</si>
  <si>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</si>
  <si>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</si>
  <si>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</si>
  <si>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</si>
  <si>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</si>
  <si>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</si>
  <si>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</si>
  <si>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</si>
  <si>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</si>
  <si>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</si>
  <si>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</si>
  <si>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</si>
  <si>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</si>
  <si>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</si>
  <si>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</si>
  <si>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</si>
  <si>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</si>
  <si>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</si>
  <si>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</si>
  <si>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</si>
  <si>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</si>
  <si>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</si>
  <si>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</si>
  <si>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</si>
  <si>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</si>
  <si>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</si>
  <si>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</si>
  <si>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</si>
  <si>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</si>
  <si>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</si>
  <si>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</si>
  <si>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</si>
  <si>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</si>
  <si>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</si>
  <si>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</si>
  <si>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</si>
  <si>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</si>
  <si>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</si>
  <si>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</si>
  <si>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</si>
  <si>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</si>
  <si>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</si>
  <si>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</si>
  <si>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</si>
  <si>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</si>
  <si>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</si>
  <si>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</si>
  <si>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</si>
  <si>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</si>
  <si>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</si>
  <si>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</si>
  <si>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</si>
  <si>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</si>
  <si>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</si>
  <si>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</si>
  <si>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</si>
  <si>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</si>
  <si>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</si>
  <si>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</si>
  <si>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</si>
  <si>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</si>
  <si>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</si>
  <si>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</si>
  <si>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</si>
  <si>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</si>
  <si>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</si>
  <si>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</si>
  <si>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</si>
  <si>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</si>
  <si>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</si>
  <si>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</si>
  <si>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</si>
  <si>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</si>
  <si>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</si>
  <si>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</si>
  <si>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</si>
  <si>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</si>
  <si>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</si>
  <si>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</si>
  <si>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</si>
  <si>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</si>
  <si>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</si>
  <si>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</si>
  <si>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</si>
  <si>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</si>
  <si>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</si>
  <si>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</si>
  <si>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</si>
  <si>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</si>
  <si>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</si>
  <si>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</si>
  <si>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</si>
  <si>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</si>
  <si>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</si>
  <si>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</si>
  <si>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</si>
  <si>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</si>
  <si>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</si>
  <si>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</si>
  <si>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</si>
  <si>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</si>
  <si>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</si>
  <si>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</si>
  <si>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</si>
  <si>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</si>
  <si>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</si>
  <si>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</si>
  <si>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</si>
  <si>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</si>
  <si>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</si>
  <si>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</si>
  <si>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</si>
  <si>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</si>
  <si>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</si>
  <si>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</si>
  <si>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</si>
  <si>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</si>
  <si>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</si>
  <si>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</si>
  <si>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</si>
  <si>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</si>
  <si>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</si>
  <si>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</si>
  <si>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</si>
  <si>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</si>
  <si>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</si>
  <si>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</si>
  <si>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</si>
  <si>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</si>
  <si>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</si>
  <si>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</si>
  <si>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</si>
  <si>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</si>
  <si>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</si>
  <si>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</si>
  <si>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</si>
  <si>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</si>
  <si>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</si>
  <si>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</si>
  <si>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</si>
  <si>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</si>
  <si>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</si>
  <si>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</si>
  <si>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</si>
  <si>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</si>
  <si>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</si>
  <si>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</si>
  <si>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</si>
  <si>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</si>
  <si>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</si>
  <si>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</si>
  <si>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</si>
  <si>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</si>
  <si>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</si>
  <si>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</si>
  <si>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</si>
  <si>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</si>
  <si>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</si>
  <si>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</si>
  <si>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</si>
  <si>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</si>
  <si>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</si>
  <si>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</si>
  <si>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</si>
  <si>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</si>
  <si>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</si>
  <si>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</si>
  <si>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</si>
  <si>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</si>
  <si>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</si>
  <si>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</si>
  <si>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</si>
  <si>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</si>
  <si>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</si>
  <si>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</si>
  <si>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</si>
  <si>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</si>
  <si>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</si>
  <si>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</si>
  <si>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</si>
  <si>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</si>
  <si>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</si>
  <si>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</si>
  <si>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</si>
  <si>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</si>
  <si>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</si>
  <si>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</si>
  <si>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</si>
  <si>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</si>
  <si>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</si>
  <si>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</si>
  <si>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</si>
  <si>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</si>
  <si>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</si>
  <si>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</si>
  <si>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</si>
  <si>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</si>
  <si>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</si>
  <si>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</si>
  <si>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</si>
  <si>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</si>
  <si>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</si>
  <si>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</si>
  <si>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</si>
  <si>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</si>
  <si>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</si>
  <si>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</si>
  <si>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</si>
  <si>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</si>
  <si>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</si>
  <si>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</si>
  <si>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</si>
  <si>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</si>
  <si>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</si>
  <si>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</si>
  <si>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</si>
  <si>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</si>
  <si>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</si>
  <si>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</si>
  <si>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</si>
  <si>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</si>
  <si>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</si>
  <si>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</si>
  <si>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</si>
  <si>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</si>
  <si>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</si>
  <si>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</si>
  <si>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</si>
  <si>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</si>
  <si>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</si>
  <si>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</si>
  <si>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</si>
  <si>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</si>
  <si>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</si>
  <si>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</si>
  <si>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</si>
  <si>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</si>
  <si>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</si>
  <si>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</si>
  <si>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</si>
  <si>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</si>
  <si>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</si>
  <si>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</si>
  <si>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</si>
  <si>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</si>
  <si>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</si>
  <si>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</si>
  <si>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</si>
  <si>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</si>
  <si>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</si>
  <si>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</si>
  <si>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</si>
  <si>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</si>
  <si>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</si>
  <si>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</si>
  <si>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</si>
  <si>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</si>
  <si>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</si>
  <si>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</si>
  <si>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</si>
  <si>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</si>
  <si>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</si>
  <si>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</si>
  <si>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</si>
  <si>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</si>
  <si>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</si>
  <si>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</si>
  <si>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</si>
  <si>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</si>
  <si>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</si>
  <si>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</si>
  <si>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</si>
  <si>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</si>
  <si>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</si>
  <si>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</si>
  <si>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</si>
  <si>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</si>
  <si>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</si>
  <si>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</si>
  <si>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</si>
  <si>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</si>
  <si>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</si>
  <si>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</si>
  <si>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</si>
  <si>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</si>
  <si>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</si>
  <si>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</si>
  <si>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</si>
  <si>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</si>
  <si>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</si>
  <si>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</si>
  <si>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</si>
  <si>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</si>
  <si>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</si>
  <si>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</si>
  <si>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</si>
  <si>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</si>
  <si>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</si>
  <si>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</si>
  <si>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</si>
  <si>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</si>
  <si>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</si>
  <si>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</si>
  <si>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</si>
  <si>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</si>
  <si>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</si>
  <si>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</si>
  <si>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</si>
  <si>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</si>
  <si>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</si>
  <si>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</si>
  <si>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</si>
  <si>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</si>
  <si>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</si>
  <si>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</si>
  <si>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</si>
  <si>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</si>
  <si>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</si>
  <si>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</si>
  <si>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</si>
  <si>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</si>
  <si>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</si>
  <si>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</si>
  <si>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</si>
  <si>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</si>
  <si>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</si>
  <si>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</si>
  <si>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</si>
  <si>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</si>
  <si>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</si>
  <si>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</si>
  <si>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</si>
  <si>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</si>
  <si>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</si>
  <si>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</si>
  <si>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</si>
  <si>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</si>
  <si>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</si>
  <si>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</si>
  <si>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</si>
  <si>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</si>
  <si>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</si>
  <si>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</si>
  <si>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</si>
  <si>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</si>
  <si>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</si>
  <si>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</si>
  <si>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</si>
  <si>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</si>
  <si>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</si>
  <si>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</si>
  <si>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</si>
  <si>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</si>
  <si>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</si>
  <si>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</si>
  <si>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</si>
  <si>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</si>
  <si>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</si>
  <si>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</si>
  <si>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</si>
  <si>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</si>
  <si>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</si>
  <si>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</si>
  <si>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</si>
  <si>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</si>
  <si>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</si>
  <si>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</si>
  <si>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</si>
  <si>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</si>
  <si>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</si>
  <si>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</si>
  <si>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</si>
  <si>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</si>
  <si>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</si>
  <si>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</si>
  <si>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</si>
  <si>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</si>
  <si>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</si>
  <si>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</si>
  <si>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</si>
  <si>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</si>
  <si>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</si>
  <si>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</si>
  <si>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</si>
  <si>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</si>
  <si>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</si>
  <si>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</si>
  <si>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</si>
  <si>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</si>
  <si>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</si>
  <si>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</si>
  <si>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</si>
  <si>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</si>
  <si>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</si>
  <si>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</si>
  <si>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</si>
  <si>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</si>
  <si>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</si>
  <si>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</si>
  <si>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</si>
  <si>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</si>
  <si>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</si>
  <si>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</si>
  <si>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</si>
  <si>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</si>
  <si>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</si>
  <si>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</si>
  <si>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</si>
  <si>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</si>
  <si>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</si>
  <si>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</si>
  <si>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</si>
  <si>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</si>
  <si>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</si>
  <si>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</si>
  <si>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</si>
  <si>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</si>
  <si>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</si>
  <si>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</si>
  <si>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</si>
  <si>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</si>
  <si>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</si>
  <si>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</si>
  <si>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</si>
  <si>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</si>
  <si>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</si>
  <si>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</si>
  <si>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</si>
  <si>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</si>
  <si>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</si>
  <si>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</si>
  <si>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</si>
  <si>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</si>
  <si>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</si>
  <si>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</si>
  <si>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</si>
  <si>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</si>
  <si>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</si>
  <si>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</si>
  <si>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</si>
  <si>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</si>
  <si>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</si>
  <si>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</si>
  <si>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</si>
  <si>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</si>
  <si>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</si>
  <si>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</si>
  <si>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</si>
  <si>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</si>
  <si>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</si>
  <si>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</si>
  <si>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</si>
  <si>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</si>
  <si>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</si>
  <si>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</si>
  <si>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</si>
  <si>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</si>
  <si>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</si>
  <si>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</si>
  <si>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</si>
  <si>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</si>
  <si>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</si>
  <si>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</si>
  <si>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</si>
  <si>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</si>
  <si>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</si>
  <si>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</si>
  <si>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</si>
  <si>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</si>
  <si>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</si>
  <si>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</si>
  <si>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</si>
  <si>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</si>
  <si>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</si>
  <si>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</si>
  <si>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</si>
  <si>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</si>
  <si>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</si>
  <si>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</si>
  <si>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</si>
  <si>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</si>
  <si>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</si>
  <si>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</si>
  <si>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</si>
  <si>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</si>
  <si>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</si>
  <si>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</si>
  <si>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</si>
  <si>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</si>
  <si>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</si>
  <si>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</si>
  <si>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</si>
  <si>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</si>
  <si>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</si>
  <si>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</si>
  <si>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</si>
  <si>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</si>
  <si>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</si>
  <si>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</si>
  <si>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</si>
  <si>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</si>
  <si>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</si>
  <si>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</si>
  <si>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</si>
  <si>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</si>
  <si>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</si>
  <si>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</si>
  <si>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</si>
  <si>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</si>
  <si>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</si>
  <si>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</si>
  <si>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</si>
  <si>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</si>
  <si>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</si>
  <si>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</si>
  <si>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</si>
  <si>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</si>
  <si>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</si>
  <si>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</si>
  <si>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</si>
  <si>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</si>
  <si>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</si>
  <si>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</si>
  <si>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</si>
  <si>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</si>
  <si>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</si>
  <si>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</si>
  <si>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</si>
  <si>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</si>
  <si>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</si>
  <si>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</si>
  <si>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</si>
  <si>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</si>
  <si>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</si>
  <si>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</si>
  <si>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</si>
  <si>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</si>
  <si>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</si>
  <si>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</si>
  <si>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</si>
  <si>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</si>
  <si>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</si>
  <si>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</si>
  <si>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</si>
  <si>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</si>
  <si>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</si>
  <si>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</si>
  <si>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</si>
  <si>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</si>
  <si>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</si>
  <si>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</si>
  <si>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</si>
  <si>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</si>
  <si>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</si>
  <si>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</si>
  <si>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</si>
  <si>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</si>
  <si>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</si>
  <si>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</si>
  <si>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</si>
  <si>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</si>
  <si>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</si>
  <si>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</si>
  <si>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</si>
  <si>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</si>
  <si>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</si>
  <si>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</si>
  <si>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</si>
  <si>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</si>
  <si>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</si>
  <si>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</si>
  <si>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</si>
  <si>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</si>
  <si>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</si>
  <si>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</si>
  <si>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</si>
  <si>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</si>
  <si>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</si>
  <si>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</si>
  <si>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</si>
  <si>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</si>
  <si>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</si>
  <si>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</si>
  <si>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</si>
  <si>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</si>
  <si>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</si>
  <si>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</si>
  <si>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</si>
  <si>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</si>
  <si>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</si>
  <si>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</si>
  <si>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</si>
  <si>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</si>
  <si>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</si>
  <si>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</si>
  <si>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</si>
  <si>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</si>
  <si>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</si>
  <si>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</si>
  <si>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</si>
  <si>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</si>
  <si>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</si>
  <si>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</si>
  <si>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</si>
  <si>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</si>
  <si>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</si>
  <si>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</si>
  <si>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</si>
  <si>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</si>
  <si>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</si>
  <si>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</si>
  <si>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</si>
  <si>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</si>
  <si>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</si>
  <si>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</si>
  <si>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</si>
  <si>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</si>
  <si>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</si>
  <si>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</si>
  <si>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</si>
  <si>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</si>
  <si>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</si>
  <si>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</si>
  <si>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</si>
  <si>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</si>
  <si>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</si>
  <si>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</si>
  <si>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</si>
  <si>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</si>
  <si>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</si>
  <si>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</si>
  <si>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</si>
  <si>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</si>
  <si>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</si>
  <si>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</si>
  <si>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</si>
  <si>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</si>
  <si>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</si>
  <si>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</si>
  <si>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</si>
  <si>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</si>
  <si>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</si>
  <si>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</si>
  <si>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</si>
  <si>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</si>
  <si>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</si>
  <si>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</si>
  <si>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</si>
  <si>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</si>
  <si>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</si>
  <si>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</si>
  <si>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</si>
  <si>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</si>
  <si>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</si>
  <si>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</si>
  <si>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</si>
  <si>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</si>
  <si>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</si>
  <si>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</si>
  <si>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</si>
  <si>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</si>
  <si>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</si>
  <si>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</si>
  <si>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</si>
  <si>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</si>
  <si>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</si>
  <si>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</si>
  <si>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</si>
  <si>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</si>
  <si>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</si>
  <si>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</si>
  <si>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</si>
  <si>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</si>
  <si>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</si>
  <si>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</si>
  <si>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</si>
  <si>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</si>
  <si>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</si>
  <si>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</si>
  <si>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</si>
  <si>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</si>
  <si>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</si>
  <si>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</si>
  <si>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</si>
  <si>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</si>
  <si>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</si>
  <si>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</si>
  <si>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</si>
  <si>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</si>
  <si>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</si>
  <si>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</si>
  <si>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</si>
  <si>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</si>
  <si>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</si>
  <si>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</si>
  <si>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</si>
  <si>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</si>
  <si>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</si>
  <si>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</si>
  <si>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</si>
  <si>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</si>
  <si>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</si>
  <si>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</si>
  <si>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</si>
  <si>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</si>
  <si>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</si>
  <si>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</si>
  <si>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</si>
  <si>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</si>
  <si>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</si>
  <si>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</si>
  <si>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</si>
  <si>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</si>
  <si>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</si>
  <si>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</si>
  <si>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</si>
  <si>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</si>
  <si>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</si>
  <si>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</si>
  <si>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</si>
  <si>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</si>
  <si>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</si>
  <si>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</si>
  <si>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</si>
  <si>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</si>
  <si>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</si>
  <si>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</si>
  <si>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</si>
  <si>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</si>
  <si>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</si>
  <si>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</si>
  <si>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</si>
  <si>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</si>
  <si>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</si>
  <si>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</si>
  <si>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</si>
  <si>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</si>
  <si>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</si>
  <si>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</si>
  <si>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</si>
  <si>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</si>
  <si>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</si>
  <si>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</si>
  <si>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</si>
  <si>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</si>
  <si>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</si>
  <si>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</si>
  <si>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</si>
  <si>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</si>
  <si>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</si>
  <si>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</si>
  <si>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</si>
  <si>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</si>
  <si>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</si>
  <si>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</si>
  <si>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</si>
  <si>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</si>
  <si>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</si>
  <si>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</si>
  <si>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</si>
  <si>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</si>
  <si>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</si>
  <si>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</si>
  <si>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</si>
  <si>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</si>
  <si>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</si>
  <si>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</si>
  <si>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</si>
  <si>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</si>
  <si>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</si>
  <si>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</si>
  <si>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</si>
  <si>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</si>
  <si>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</si>
  <si>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</si>
  <si>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</si>
  <si>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</si>
  <si>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</si>
  <si>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</si>
  <si>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</si>
  <si>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</si>
  <si>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</si>
  <si>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</si>
  <si>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</si>
  <si>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</si>
  <si>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</si>
  <si>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</si>
  <si>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</si>
  <si>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</si>
  <si>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</si>
  <si>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</si>
  <si>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</si>
  <si>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</si>
  <si>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</si>
  <si>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</si>
  <si>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</si>
  <si>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</si>
  <si>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</si>
  <si>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</si>
  <si>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</si>
  <si>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</si>
  <si>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</si>
  <si>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</si>
  <si>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</si>
  <si>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</si>
  <si>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</si>
  <si>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</si>
  <si>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</si>
  <si>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</si>
  <si>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</si>
  <si>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</si>
  <si>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</si>
  <si>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</si>
  <si>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</si>
  <si>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</si>
  <si>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</si>
  <si>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</si>
  <si>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</si>
  <si>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</si>
  <si>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</si>
  <si>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</si>
  <si>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</si>
  <si>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</si>
  <si>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</si>
  <si>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</si>
  <si>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</si>
  <si>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</si>
  <si>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</si>
  <si>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</si>
  <si>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</si>
  <si>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</si>
  <si>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</si>
  <si>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</si>
  <si>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</si>
  <si>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</si>
  <si>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</si>
  <si>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</si>
  <si>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</si>
  <si>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</si>
  <si>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</si>
  <si>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</si>
  <si>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</si>
  <si>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</si>
  <si>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</si>
  <si>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</si>
  <si>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</si>
  <si>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</si>
  <si>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</si>
  <si>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</si>
  <si>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</si>
  <si>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</si>
  <si>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</si>
  <si>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</si>
  <si>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</si>
  <si>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</si>
  <si>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</si>
  <si>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</si>
  <si>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</si>
  <si>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</si>
  <si>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</si>
  <si>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</si>
  <si>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</si>
  <si>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</si>
  <si>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</si>
  <si>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</si>
  <si>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</si>
  <si>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</si>
  <si>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</si>
  <si>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</si>
  <si>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</si>
  <si>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</si>
  <si>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</si>
  <si>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</si>
  <si>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</si>
  <si>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</si>
  <si>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</si>
  <si>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</si>
  <si>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</si>
  <si>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</si>
  <si>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</si>
  <si>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</si>
  <si>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</si>
  <si>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</si>
  <si>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</si>
  <si>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</si>
  <si>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</si>
  <si>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</si>
  <si>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</si>
  <si>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</si>
  <si>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</si>
  <si>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</si>
  <si>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</si>
  <si>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</si>
  <si>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</si>
  <si>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</si>
  <si>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</si>
  <si>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</si>
  <si>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</si>
  <si>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</si>
  <si>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</si>
  <si>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</si>
  <si>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</si>
  <si>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</si>
  <si>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</si>
  <si>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</si>
  <si>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</si>
  <si>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</si>
  <si>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</si>
  <si>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</si>
  <si>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</si>
  <si>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</si>
  <si>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</si>
  <si>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</si>
  <si>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</si>
  <si>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</si>
  <si>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</si>
  <si>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</si>
  <si>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</si>
  <si>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</si>
  <si>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</si>
  <si>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</si>
  <si>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</si>
  <si>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</si>
  <si>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</si>
  <si>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</si>
  <si>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</si>
  <si>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</si>
  <si>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</si>
  <si>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</si>
  <si>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</si>
  <si>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</si>
  <si>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</si>
  <si>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</si>
  <si>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</si>
  <si>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</si>
  <si>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</si>
  <si>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</si>
  <si>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</si>
  <si>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</si>
  <si>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</si>
  <si>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</si>
  <si>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</si>
  <si>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</si>
  <si>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</si>
  <si>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</si>
  <si>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</si>
  <si>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</si>
  <si>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</si>
  <si>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</si>
  <si>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</si>
  <si>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</si>
  <si>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</si>
  <si>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</si>
  <si>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</si>
  <si>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</si>
  <si>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</si>
  <si>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</si>
  <si>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</si>
  <si>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</si>
  <si>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</si>
  <si>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</si>
  <si>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</si>
  <si>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</si>
  <si>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</si>
  <si>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</si>
  <si>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</si>
  <si>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</si>
  <si>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</si>
  <si>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</si>
  <si>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</si>
  <si>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</si>
  <si>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</si>
  <si>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</si>
  <si>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</si>
  <si>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</si>
  <si>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</si>
  <si>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</si>
  <si>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</si>
  <si>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</si>
  <si>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</si>
  <si>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</si>
  <si>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</si>
  <si>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</si>
  <si>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</si>
  <si>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</si>
  <si>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</si>
  <si>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</si>
  <si>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</si>
  <si>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</si>
  <si>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</si>
  <si>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</si>
  <si>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</si>
  <si>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</si>
  <si>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</si>
  <si>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</si>
  <si>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</si>
  <si>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</si>
  <si>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</si>
  <si>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</si>
  <si>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</si>
  <si>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</si>
  <si>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</si>
  <si>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</si>
  <si>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</si>
  <si>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</si>
  <si>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</si>
  <si>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</si>
  <si>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</si>
  <si>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</si>
  <si>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</si>
  <si>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</si>
  <si>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</si>
  <si>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</si>
  <si>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</si>
  <si>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</si>
  <si>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</si>
  <si>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</si>
  <si>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</si>
  <si>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</si>
  <si>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</si>
  <si>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</si>
  <si>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</si>
  <si>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</si>
  <si>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</si>
  <si>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</si>
  <si>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</si>
  <si>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</si>
  <si>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</si>
  <si>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</si>
  <si>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</si>
  <si>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</si>
  <si>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</si>
  <si>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</si>
  <si>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</si>
  <si>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</si>
  <si>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</si>
  <si>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</si>
  <si>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</si>
  <si>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</si>
  <si>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</si>
  <si>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</si>
  <si>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</si>
  <si>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</si>
  <si>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</si>
  <si>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</si>
  <si>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</si>
  <si>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</si>
  <si>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</si>
  <si>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</si>
  <si>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</si>
  <si>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</si>
  <si>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</si>
  <si>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</si>
  <si>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</si>
  <si>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</si>
  <si>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</si>
  <si>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</si>
  <si>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</si>
  <si>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</si>
  <si>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</si>
  <si>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</si>
  <si>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</si>
  <si>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</si>
  <si>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</si>
  <si>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</si>
  <si>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</si>
  <si>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</si>
  <si>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</si>
  <si>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</si>
  <si>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</si>
  <si>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</si>
  <si>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</si>
  <si>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</si>
  <si>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</si>
  <si>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</si>
  <si>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</si>
  <si>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</si>
  <si>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</si>
  <si>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</si>
  <si>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</si>
  <si>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</si>
  <si>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</si>
  <si>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</si>
  <si>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</si>
  <si>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</si>
  <si>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</si>
  <si>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</si>
  <si>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</si>
  <si>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</si>
  <si>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</si>
  <si>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</si>
  <si>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</si>
  <si>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</si>
  <si>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</si>
  <si>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</si>
  <si>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</si>
  <si>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</si>
  <si>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</si>
  <si>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</si>
  <si>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</si>
  <si>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</si>
  <si>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</si>
  <si>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</si>
  <si>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</si>
  <si>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</si>
  <si>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</si>
  <si>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</si>
  <si>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</si>
  <si>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</si>
  <si>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</si>
  <si>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</si>
  <si>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</si>
  <si>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</si>
  <si>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</si>
  <si>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</si>
  <si>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</si>
  <si>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</si>
  <si>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</si>
  <si>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</si>
  <si>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</si>
  <si>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</si>
  <si>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</si>
  <si>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</si>
  <si>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</si>
  <si>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</si>
  <si>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</si>
  <si>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</si>
  <si>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</si>
  <si>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</si>
  <si>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</si>
  <si>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</si>
  <si>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</si>
  <si>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</si>
  <si>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</si>
  <si>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</si>
  <si>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</si>
  <si>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</si>
  <si>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</si>
  <si>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</si>
  <si>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</si>
  <si>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</si>
  <si>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</si>
  <si>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</si>
  <si>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</si>
  <si>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</si>
  <si>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</si>
  <si>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</si>
  <si>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</si>
  <si>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</si>
  <si>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</si>
  <si>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</si>
  <si>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</si>
  <si>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</si>
  <si>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</si>
  <si>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</si>
  <si>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</si>
  <si>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</si>
  <si>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</si>
  <si>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</si>
  <si>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</si>
  <si>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</si>
  <si>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</si>
  <si>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</si>
  <si>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</si>
  <si>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</si>
  <si>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</si>
  <si>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</si>
  <si>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</si>
  <si>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</si>
  <si>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</si>
  <si>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</si>
  <si>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</si>
  <si>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</si>
  <si>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</si>
  <si>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</si>
  <si>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</si>
  <si>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</si>
  <si>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</si>
  <si>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</si>
  <si>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</si>
  <si>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</si>
  <si>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</si>
  <si>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</si>
  <si>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</si>
  <si>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</si>
  <si>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</si>
  <si>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</si>
  <si>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</si>
  <si>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</si>
  <si>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</si>
  <si>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</si>
  <si>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</si>
  <si>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</si>
  <si>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</si>
  <si>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</si>
  <si>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</si>
  <si>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</si>
  <si>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</si>
  <si>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</si>
  <si>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</si>
  <si>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</si>
  <si>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</si>
  <si>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</si>
  <si>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</si>
  <si>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</si>
  <si>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</si>
  <si>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</si>
  <si>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</si>
  <si>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</si>
  <si>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</si>
  <si>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</si>
  <si>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</si>
  <si>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</si>
  <si>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</si>
  <si>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</si>
  <si>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</si>
  <si>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</si>
  <si>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</si>
  <si>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</si>
  <si>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</si>
  <si>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</si>
  <si>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</si>
  <si>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</si>
  <si>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</si>
  <si>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</si>
  <si>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</si>
  <si>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</si>
  <si>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</si>
  <si>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</si>
  <si>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</si>
  <si>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</si>
  <si>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</si>
  <si>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</si>
  <si>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</si>
  <si>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</si>
  <si>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</si>
  <si>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</si>
  <si>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</si>
  <si>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</si>
  <si>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</si>
  <si>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</si>
  <si>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</si>
  <si>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</si>
  <si>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</si>
  <si>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</si>
  <si>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</si>
  <si>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</si>
  <si>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</si>
  <si>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</si>
  <si>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</si>
  <si>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</si>
  <si>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</si>
  <si>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</si>
  <si>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</si>
  <si>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</si>
  <si>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</si>
  <si>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</si>
  <si>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</si>
  <si>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</si>
  <si>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</si>
  <si>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</si>
  <si>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</si>
  <si>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</si>
  <si>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</si>
  <si>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</si>
  <si>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</si>
  <si>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</si>
  <si>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</si>
  <si>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</si>
  <si>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</si>
  <si>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</si>
  <si>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</si>
  <si>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</si>
  <si>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</si>
  <si>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</si>
  <si>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</si>
  <si>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</si>
  <si>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</si>
  <si>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</si>
  <si>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</si>
  <si>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</si>
  <si>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</si>
  <si>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</si>
  <si>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</si>
  <si>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</si>
  <si>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</si>
  <si>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</si>
  <si>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</si>
  <si>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</si>
  <si>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</si>
  <si>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</si>
  <si>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</si>
  <si>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</si>
  <si>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</si>
  <si>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</si>
  <si>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</si>
  <si>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</si>
  <si>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</si>
  <si>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</si>
  <si>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</si>
  <si>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</si>
  <si>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</si>
  <si>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</si>
  <si>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</si>
  <si>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</si>
  <si>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</si>
  <si>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</si>
  <si>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</si>
  <si>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</si>
  <si>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</si>
  <si>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</si>
  <si>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</si>
  <si>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</si>
  <si>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</si>
  <si>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</si>
  <si>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</si>
  <si>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</si>
  <si>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</si>
  <si>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</si>
  <si>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</si>
  <si>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</si>
  <si>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</si>
  <si>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</si>
  <si>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</si>
  <si>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</si>
  <si>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</si>
  <si>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</si>
  <si>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</si>
  <si>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</si>
  <si>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</si>
  <si>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</si>
  <si>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</si>
  <si>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</si>
  <si>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</si>
  <si>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</si>
  <si>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</si>
  <si>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</si>
  <si>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</si>
  <si>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</si>
  <si>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</si>
  <si>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</si>
  <si>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</si>
  <si>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</si>
  <si>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</si>
  <si>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</si>
  <si>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</si>
  <si>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</si>
  <si>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</si>
  <si>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</si>
  <si>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</si>
  <si>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</si>
  <si>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</si>
  <si>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</si>
  <si>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</si>
  <si>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</si>
  <si>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</si>
  <si>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</si>
  <si>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</si>
  <si>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</si>
  <si>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</si>
  <si>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</si>
  <si>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</si>
  <si>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</si>
  <si>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</si>
  <si>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</si>
  <si>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</si>
  <si>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</si>
  <si>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</si>
  <si>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</si>
  <si>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</si>
  <si>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</si>
  <si>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</si>
  <si>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</si>
  <si>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</si>
  <si>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</si>
  <si>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</si>
  <si>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</si>
  <si>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</si>
  <si>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</si>
  <si>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</si>
  <si>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</si>
  <si>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</si>
  <si>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</si>
  <si>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</si>
  <si>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</si>
  <si>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</si>
  <si>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</si>
  <si>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</si>
  <si>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</si>
  <si>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</si>
  <si>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</si>
  <si>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</si>
  <si>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</si>
  <si>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</si>
  <si>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</si>
  <si>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</si>
  <si>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</si>
  <si>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</si>
  <si>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</si>
  <si>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</si>
  <si>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</si>
  <si>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</si>
  <si>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</si>
  <si>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</si>
  <si>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</si>
  <si>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</si>
  <si>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</si>
  <si>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</si>
  <si>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</si>
  <si>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</si>
  <si>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</si>
  <si>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</si>
  <si>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</si>
  <si>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</si>
  <si>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</si>
  <si>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</si>
  <si>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</si>
  <si>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</si>
  <si>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</si>
  <si>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</si>
  <si>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</si>
  <si>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</si>
  <si>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</si>
  <si>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</si>
  <si>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</si>
  <si>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</si>
  <si>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</si>
  <si>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</si>
  <si>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</si>
  <si>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</si>
  <si>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</si>
  <si>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</si>
  <si>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</si>
  <si>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</si>
  <si>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</si>
  <si>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</si>
  <si>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</si>
  <si>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</si>
  <si>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</si>
  <si>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</si>
  <si>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</si>
  <si>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</si>
  <si>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</si>
  <si>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</si>
  <si>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</si>
  <si>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</si>
  <si>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</si>
  <si>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</si>
  <si>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</si>
  <si>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</si>
  <si>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</si>
  <si>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</si>
  <si>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</si>
  <si>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</si>
  <si>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</si>
  <si>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</si>
  <si>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</si>
  <si>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</si>
  <si>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</si>
  <si>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</si>
  <si>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</si>
  <si>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</si>
  <si>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</si>
  <si>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</si>
  <si>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</si>
  <si>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</si>
  <si>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</si>
  <si>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</si>
  <si>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</si>
  <si>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</si>
  <si>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</si>
  <si>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</si>
  <si>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</si>
  <si>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</si>
  <si>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</si>
  <si>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</si>
  <si>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</si>
  <si>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</si>
  <si>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</si>
  <si>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</si>
  <si>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</si>
  <si>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</si>
  <si>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</si>
  <si>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</si>
  <si>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</si>
  <si>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</si>
  <si>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</si>
  <si>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</si>
  <si>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</si>
  <si>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</si>
  <si>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</si>
  <si>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</si>
  <si>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</si>
  <si>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</si>
  <si>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</si>
  <si>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</si>
  <si>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</si>
  <si>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</si>
  <si>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</si>
  <si>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</si>
  <si>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</si>
  <si>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</si>
  <si>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</si>
  <si>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</si>
  <si>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</si>
  <si>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</si>
  <si>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</si>
  <si>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</si>
  <si>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</si>
  <si>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</si>
  <si>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</si>
  <si>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</si>
  <si>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</si>
  <si>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</si>
  <si>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</si>
  <si>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</si>
  <si>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</si>
  <si>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</si>
  <si>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</si>
  <si>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</si>
  <si>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</si>
  <si>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</si>
  <si>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</si>
  <si>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</si>
  <si>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</si>
  <si>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</si>
  <si>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</si>
  <si>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</si>
  <si>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</si>
  <si>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</si>
  <si>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</si>
  <si>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</si>
  <si>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</si>
  <si>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</si>
  <si>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</si>
  <si>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</si>
  <si>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</si>
  <si>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</si>
  <si>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</si>
  <si>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</si>
  <si>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</si>
  <si>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</si>
  <si>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</si>
  <si>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</si>
  <si>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</si>
  <si>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</si>
  <si>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</si>
  <si>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</si>
  <si>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</si>
  <si>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</si>
  <si>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</si>
  <si>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</si>
  <si>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</si>
  <si>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</si>
  <si>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</si>
  <si>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</si>
  <si>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</si>
  <si>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</si>
  <si>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</si>
  <si>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</si>
  <si>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</si>
  <si>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</si>
  <si>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</si>
  <si>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</si>
  <si>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</si>
  <si>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</si>
  <si>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</si>
  <si>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</si>
  <si>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</si>
  <si>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</si>
  <si>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</si>
  <si>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</si>
  <si>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</si>
  <si>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</si>
  <si>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</si>
  <si>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</si>
  <si>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</si>
  <si>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</si>
  <si>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</si>
  <si>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</si>
  <si>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</si>
  <si>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</si>
  <si>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</si>
  <si>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</si>
  <si>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</si>
  <si>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</si>
  <si>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</si>
  <si>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</si>
  <si>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</si>
  <si>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</si>
  <si>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</si>
  <si>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</si>
  <si>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</si>
  <si>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</si>
  <si>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</si>
  <si>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</si>
  <si>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</si>
  <si>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</si>
  <si>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</si>
  <si>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</si>
  <si>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</si>
  <si>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</si>
  <si>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</si>
  <si>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</si>
  <si>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</si>
  <si>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</si>
  <si>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</si>
  <si>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</si>
  <si>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</si>
  <si>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</si>
  <si>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</si>
  <si>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</si>
  <si>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</si>
  <si>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</si>
  <si>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</si>
  <si>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</si>
  <si>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</si>
  <si>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</si>
  <si>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</si>
  <si>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</si>
  <si>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</si>
  <si>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</si>
  <si>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</si>
  <si>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</si>
  <si>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</si>
  <si>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</si>
  <si>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</si>
  <si>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</si>
  <si>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</si>
  <si>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</si>
  <si>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</si>
  <si>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</si>
  <si>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</si>
  <si>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</si>
  <si>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</si>
  <si>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</si>
  <si>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</si>
  <si>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</si>
  <si>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</si>
  <si>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</si>
  <si>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</si>
  <si>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</si>
  <si>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</si>
  <si>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</si>
  <si>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</si>
  <si>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</si>
  <si>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</si>
  <si>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</si>
  <si>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</si>
  <si>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</si>
  <si>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</si>
  <si>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</si>
  <si>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</si>
  <si>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</si>
  <si>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</si>
  <si>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</si>
  <si>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</si>
  <si>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</si>
  <si>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</si>
  <si>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</si>
  <si>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</si>
  <si>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</si>
  <si>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</si>
  <si>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</si>
  <si>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</si>
  <si>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</si>
  <si>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</si>
  <si>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</si>
  <si>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</si>
  <si>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</si>
  <si>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</si>
  <si>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</si>
  <si>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</si>
  <si>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</si>
  <si>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</si>
  <si>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</si>
  <si>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</si>
  <si>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</si>
  <si>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</si>
  <si>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</si>
  <si>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</si>
  <si>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</si>
  <si>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</si>
  <si>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</si>
  <si>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</si>
  <si>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</si>
  <si>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</si>
  <si>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</si>
  <si>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</si>
  <si>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</si>
  <si>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</si>
  <si>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</si>
  <si>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</si>
  <si>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</si>
  <si>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</si>
  <si>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</si>
  <si>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</si>
  <si>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</si>
  <si>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</si>
  <si>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</si>
  <si>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</si>
  <si>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</si>
  <si>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</si>
  <si>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</si>
  <si>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</si>
  <si>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</si>
  <si>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</si>
  <si>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</si>
  <si>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</si>
  <si>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</si>
  <si>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</si>
  <si>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</si>
  <si>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</si>
  <si>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</si>
  <si>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</si>
  <si>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</si>
  <si>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</si>
  <si>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</si>
  <si>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</si>
  <si>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</si>
  <si>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</si>
  <si>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</si>
  <si>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</si>
  <si>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</si>
  <si>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</si>
  <si>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</si>
  <si>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</si>
  <si>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</si>
  <si>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</si>
  <si>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</si>
  <si>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</si>
  <si>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</si>
  <si>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</si>
  <si>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</si>
  <si>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</si>
  <si>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</si>
  <si>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</si>
  <si>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</si>
  <si>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</si>
  <si>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</si>
  <si>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</si>
  <si>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</si>
  <si>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</si>
  <si>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</si>
  <si>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</si>
  <si>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</si>
  <si>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</si>
  <si>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</si>
  <si>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</si>
  <si>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</si>
  <si>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</si>
  <si>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</si>
  <si>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</si>
  <si>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</si>
  <si>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</si>
  <si>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</si>
  <si>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</si>
  <si>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</si>
  <si>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</si>
  <si>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</si>
  <si>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</si>
  <si>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</si>
  <si>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</si>
  <si>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</si>
  <si>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</si>
  <si>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</si>
  <si>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</si>
  <si>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</si>
  <si>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</si>
  <si>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</si>
  <si>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</si>
  <si>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</si>
  <si>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</si>
  <si>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</si>
  <si>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</si>
  <si>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</si>
  <si>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</si>
  <si>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</si>
  <si>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</si>
  <si>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</si>
  <si>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</si>
  <si>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</si>
  <si>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</si>
  <si>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</si>
  <si>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</si>
  <si>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</si>
  <si>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</si>
  <si>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</si>
  <si>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</si>
  <si>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</si>
  <si>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</si>
  <si>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</si>
  <si>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</si>
  <si>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</si>
  <si>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</si>
  <si>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</si>
  <si>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</si>
  <si>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</si>
  <si>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</si>
  <si>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</si>
  <si>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</si>
  <si>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</si>
  <si>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</si>
  <si>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</si>
  <si>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</si>
  <si>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</si>
  <si>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</si>
  <si>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</si>
  <si>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</si>
  <si>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</si>
  <si>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</si>
  <si>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</si>
  <si>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</si>
  <si>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</si>
  <si>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</si>
  <si>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</si>
  <si>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</si>
  <si>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</si>
  <si>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</si>
  <si>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</si>
  <si>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</si>
  <si>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</si>
  <si>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</si>
  <si>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</si>
  <si>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</si>
  <si>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</si>
  <si>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</si>
  <si>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</si>
  <si>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</si>
  <si>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</si>
  <si>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</si>
  <si>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</si>
  <si>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</si>
  <si>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</si>
  <si>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</si>
  <si>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</si>
  <si>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</si>
  <si>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</si>
  <si>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</si>
  <si>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</si>
  <si>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</si>
  <si>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</si>
  <si>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</si>
  <si>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</si>
  <si>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</si>
  <si>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</si>
  <si>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</si>
  <si>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</si>
  <si>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</si>
  <si>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</si>
  <si>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</si>
  <si>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</si>
  <si>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</si>
  <si>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</si>
  <si>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</si>
  <si>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</si>
  <si>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</si>
  <si>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</si>
  <si>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</si>
  <si>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</si>
  <si>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</si>
  <si>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</si>
  <si>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</si>
  <si>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</si>
  <si>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</si>
  <si>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</si>
  <si>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</si>
  <si>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</si>
  <si>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</si>
  <si>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</si>
  <si>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</si>
  <si>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</si>
  <si>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</si>
  <si>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</si>
  <si>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</si>
  <si>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</si>
  <si>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</si>
  <si>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</si>
  <si>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</si>
  <si>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</si>
  <si>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</si>
  <si>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</si>
  <si>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</si>
  <si>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</si>
  <si>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</si>
  <si>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</si>
  <si>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</si>
  <si>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</si>
  <si>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</si>
  <si>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</si>
  <si>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</si>
  <si>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</si>
  <si>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</si>
  <si>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</si>
  <si>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</si>
  <si>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</si>
  <si>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</si>
  <si>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</si>
  <si>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</si>
  <si>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</si>
  <si>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</si>
  <si>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</si>
  <si>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</si>
  <si>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</si>
  <si>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</si>
  <si>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</si>
  <si>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</si>
  <si>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</si>
  <si>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</si>
  <si>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</si>
  <si>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</si>
  <si>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</si>
  <si>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</si>
  <si>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</si>
  <si>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</si>
  <si>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</si>
  <si>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</si>
  <si>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</si>
  <si>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</si>
  <si>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</si>
  <si>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</si>
  <si>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</si>
  <si>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</si>
  <si>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</si>
  <si>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</si>
  <si>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</si>
  <si>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</si>
  <si>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</si>
  <si>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</si>
  <si>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</si>
  <si>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</si>
  <si>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</si>
  <si>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</si>
  <si>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</si>
  <si>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</si>
  <si>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</si>
  <si>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</si>
  <si>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</si>
  <si>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</si>
  <si>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</si>
  <si>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</si>
  <si>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</si>
  <si>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</si>
  <si>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</si>
  <si>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</si>
  <si>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</si>
  <si>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</si>
  <si>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</si>
  <si>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</si>
  <si>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</si>
  <si>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</si>
  <si>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</si>
  <si>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</si>
  <si>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</si>
  <si>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</si>
  <si>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</si>
  <si>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</si>
  <si>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</si>
  <si>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</si>
  <si>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</si>
  <si>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</si>
  <si>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</si>
  <si>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</si>
  <si>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</si>
  <si>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</si>
  <si>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</si>
  <si>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</si>
  <si>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</si>
  <si>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</si>
  <si>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</si>
  <si>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</si>
  <si>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</si>
  <si>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</si>
  <si>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</si>
  <si>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</si>
  <si>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</si>
  <si>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</si>
  <si>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</si>
  <si>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</si>
  <si>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</si>
  <si>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</si>
  <si>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</si>
  <si>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</si>
  <si>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</si>
  <si>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</si>
  <si>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</si>
  <si>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</si>
  <si>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</si>
  <si>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</si>
  <si>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</si>
  <si>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</si>
  <si>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</si>
  <si>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</si>
  <si>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</si>
  <si>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</si>
  <si>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</si>
  <si>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</si>
  <si>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</si>
  <si>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</si>
  <si>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</si>
  <si>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</si>
  <si>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</si>
  <si>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</si>
  <si>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</si>
  <si>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</si>
  <si>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</si>
  <si>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</si>
  <si>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</si>
  <si>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</si>
  <si>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</si>
  <si>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</si>
  <si>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</si>
  <si>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</si>
  <si>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</si>
  <si>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</si>
  <si>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</si>
  <si>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</si>
  <si>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</si>
  <si>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</si>
  <si>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</si>
  <si>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</si>
  <si>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</si>
  <si>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</si>
  <si>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</si>
  <si>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</si>
  <si>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</si>
  <si>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</si>
  <si>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</si>
  <si>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</si>
  <si>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</si>
  <si>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</si>
  <si>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</si>
  <si>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</si>
  <si>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</si>
  <si>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</si>
  <si>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</si>
  <si>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</si>
  <si>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</si>
  <si>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</si>
  <si>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</si>
  <si>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</si>
  <si>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</si>
  <si>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</si>
  <si>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</si>
  <si>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</si>
  <si>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</si>
  <si>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</si>
  <si>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</si>
  <si>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</si>
  <si>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</si>
  <si>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</si>
  <si>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</si>
  <si>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</si>
  <si>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</si>
  <si>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</si>
  <si>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</si>
  <si>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</si>
  <si>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</si>
  <si>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</si>
  <si>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</si>
  <si>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</si>
  <si>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</si>
  <si>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</si>
  <si>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</si>
  <si>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</si>
  <si>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</si>
  <si>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</si>
  <si>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</si>
  <si>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</si>
  <si>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</si>
  <si>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</si>
  <si>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</si>
  <si>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</si>
  <si>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</si>
  <si>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</si>
  <si>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</si>
  <si>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</si>
  <si>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</si>
  <si>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</si>
  <si>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</si>
  <si>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</si>
  <si>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</si>
  <si>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</si>
  <si>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</si>
  <si>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</si>
  <si>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</si>
  <si>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</si>
  <si>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</si>
  <si>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</si>
  <si>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</si>
  <si>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</si>
  <si>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</si>
  <si>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</si>
  <si>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</si>
  <si>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</si>
  <si>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</si>
  <si>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</si>
  <si>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</si>
  <si>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</si>
  <si>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</si>
  <si>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</si>
  <si>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</si>
  <si>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</si>
  <si>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</si>
  <si>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</si>
  <si>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</si>
  <si>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</si>
  <si>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</si>
  <si>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</si>
  <si>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</si>
  <si>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</si>
  <si>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</si>
  <si>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</si>
  <si>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</si>
  <si>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</si>
  <si>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</si>
  <si>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</si>
  <si>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</si>
  <si>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</si>
  <si>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</si>
  <si>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</si>
  <si>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</si>
  <si>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</si>
  <si>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</si>
  <si>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</si>
  <si>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</si>
  <si>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</si>
  <si>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</si>
  <si>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</si>
  <si>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</si>
  <si>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</si>
  <si>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</si>
  <si>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</si>
  <si>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</si>
  <si>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</si>
  <si>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</si>
  <si>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</si>
  <si>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</si>
  <si>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</si>
  <si>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</si>
  <si>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</si>
  <si>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</si>
  <si>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</si>
  <si>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</si>
  <si>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</si>
  <si>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</si>
  <si>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</si>
  <si>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</si>
  <si>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</si>
  <si>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</si>
  <si>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</si>
  <si>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</si>
  <si>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</si>
  <si>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</si>
  <si>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</si>
  <si>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</si>
  <si>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</si>
  <si>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</si>
  <si>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</si>
  <si>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</si>
  <si>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</si>
  <si>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</si>
  <si>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</si>
  <si>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</si>
  <si>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</si>
  <si>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</si>
  <si>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</si>
  <si>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</si>
  <si>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</si>
  <si>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</si>
  <si>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</si>
  <si>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</si>
  <si>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</si>
  <si>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</si>
  <si>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</si>
  <si>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</si>
  <si>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</si>
  <si>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</si>
  <si>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</si>
  <si>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</si>
  <si>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</si>
  <si>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</si>
  <si>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</si>
  <si>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</si>
  <si>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</si>
  <si>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</si>
  <si>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</si>
  <si>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</si>
  <si>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</si>
  <si>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</si>
  <si>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</si>
  <si>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</si>
  <si>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</si>
  <si>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</si>
  <si>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</si>
  <si>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</si>
  <si>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</si>
  <si>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</si>
  <si>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</si>
  <si>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</si>
  <si>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</si>
  <si>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</si>
  <si>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</si>
  <si>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</si>
  <si>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</si>
  <si>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</si>
  <si>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</si>
  <si>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</si>
  <si>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</si>
  <si>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</si>
  <si>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</si>
  <si>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</si>
  <si>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</si>
  <si>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</si>
  <si>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</si>
  <si>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</si>
  <si>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</si>
  <si>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</si>
  <si>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</si>
  <si>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</si>
  <si>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</si>
  <si>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</si>
  <si>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</si>
  <si>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</si>
  <si>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</si>
  <si>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</si>
  <si>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</si>
  <si>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</si>
  <si>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</si>
  <si>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</si>
  <si>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</si>
  <si>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</si>
  <si>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</si>
  <si>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</si>
  <si>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</si>
  <si>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</si>
  <si>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</si>
  <si>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</si>
  <si>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</si>
  <si>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</si>
  <si>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</si>
  <si>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</si>
  <si>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</si>
  <si>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</si>
  <si>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</si>
  <si>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</si>
  <si>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</si>
  <si>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</si>
  <si>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</si>
  <si>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</si>
  <si>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</si>
  <si>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</si>
  <si>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</si>
  <si>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</si>
  <si>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</si>
  <si>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</si>
  <si>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</si>
  <si>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</si>
  <si>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</si>
  <si>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</si>
  <si>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</si>
  <si>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</si>
  <si>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</si>
  <si>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</si>
  <si>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</si>
  <si>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</si>
  <si>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</si>
  <si>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</si>
  <si>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</si>
  <si>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</si>
  <si>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</si>
  <si>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</si>
  <si>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</si>
  <si>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</si>
  <si>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</si>
  <si>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</si>
  <si>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</si>
  <si>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</si>
  <si>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</si>
  <si>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</si>
  <si>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</si>
  <si>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</si>
  <si>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</si>
  <si>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</si>
  <si>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</si>
  <si>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</si>
  <si>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</si>
  <si>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</si>
  <si>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</si>
  <si>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</si>
  <si>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</si>
  <si>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</si>
  <si>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</si>
  <si>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</si>
  <si>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</si>
  <si>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</si>
  <si>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</si>
  <si>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</si>
  <si>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</si>
  <si>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</si>
  <si>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</si>
  <si>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</si>
  <si>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</si>
  <si>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</si>
  <si>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</si>
  <si>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</si>
  <si>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</si>
  <si>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</si>
  <si>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</si>
  <si>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</si>
  <si>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</si>
  <si>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</si>
  <si>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</si>
  <si>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</si>
  <si>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</si>
  <si>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</si>
  <si>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</si>
  <si>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</si>
  <si>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</si>
  <si>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</si>
  <si>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</si>
  <si>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</si>
  <si>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</si>
  <si>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</si>
  <si>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</si>
  <si>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</si>
  <si>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</si>
  <si>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</si>
  <si>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</si>
  <si>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</si>
  <si>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</si>
  <si>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</si>
  <si>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</si>
  <si>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</si>
  <si>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</si>
  <si>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</si>
  <si>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</si>
  <si>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</si>
  <si>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</si>
  <si>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</si>
  <si>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</si>
  <si>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</si>
  <si>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</si>
  <si>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</si>
  <si>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</si>
  <si>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</si>
  <si>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</si>
  <si>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</si>
  <si>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</si>
  <si>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</si>
  <si>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</si>
  <si>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</si>
  <si>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</si>
  <si>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</si>
  <si>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</si>
  <si>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</si>
  <si>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</si>
  <si>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</si>
  <si>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</si>
  <si>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</si>
  <si>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</si>
  <si>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</si>
  <si>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</si>
  <si>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</si>
  <si>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</si>
  <si>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</si>
  <si>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</si>
  <si>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</si>
  <si>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</si>
  <si>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</si>
  <si>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</si>
  <si>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</si>
  <si>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</si>
  <si>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</si>
  <si>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</si>
  <si>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</si>
  <si>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</si>
  <si>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</si>
  <si>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</si>
  <si>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</si>
  <si>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</si>
  <si>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</si>
  <si>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</si>
  <si>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</si>
  <si>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</si>
  <si>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</si>
  <si>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</si>
  <si>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</si>
  <si>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</si>
  <si>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</si>
  <si>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</si>
  <si>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</si>
  <si>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</si>
  <si>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</si>
  <si>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</si>
  <si>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</si>
  <si>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</si>
  <si>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</si>
  <si>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</si>
  <si>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</si>
  <si>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</si>
  <si>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</si>
  <si>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</si>
  <si>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</si>
  <si>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</si>
  <si>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</si>
  <si>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</si>
  <si>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</si>
  <si>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</si>
  <si>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</si>
  <si>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</si>
  <si>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</si>
  <si>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</si>
  <si>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</si>
  <si>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</si>
  <si>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</si>
  <si>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</si>
  <si>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</si>
  <si>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</si>
  <si>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</si>
  <si>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</si>
  <si>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</si>
  <si>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</si>
  <si>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</si>
  <si>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</si>
  <si>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</si>
  <si>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</si>
  <si>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</si>
  <si>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</si>
  <si>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</si>
  <si>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</si>
  <si>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</si>
  <si>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</si>
  <si>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</si>
  <si>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</si>
  <si>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</si>
  <si>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</si>
  <si>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</si>
  <si>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</si>
  <si>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</si>
  <si>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</si>
  <si>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</si>
  <si>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</si>
  <si>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</si>
  <si>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</si>
  <si>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</si>
  <si>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</si>
  <si>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</si>
  <si>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</si>
  <si>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</si>
  <si>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</si>
  <si>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</si>
  <si>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</si>
  <si>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</si>
  <si>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</si>
  <si>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</si>
  <si>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</si>
  <si>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</si>
  <si>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</si>
  <si>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</si>
  <si>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</si>
  <si>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</si>
  <si>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</si>
  <si>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</si>
  <si>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</si>
  <si>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</si>
  <si>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</si>
  <si>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</si>
  <si>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</si>
  <si>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</si>
  <si>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</si>
  <si>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</si>
  <si>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</si>
  <si>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</si>
  <si>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</si>
  <si>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</si>
  <si>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</si>
  <si>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</si>
  <si>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</si>
  <si>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</si>
  <si>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</si>
  <si>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</si>
  <si>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</si>
  <si>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</si>
  <si>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</si>
  <si>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</si>
  <si>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</si>
  <si>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</si>
  <si>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</si>
  <si>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</si>
  <si>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</si>
  <si>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</si>
  <si>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</si>
  <si>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</si>
  <si>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</si>
  <si>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</si>
  <si>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</si>
  <si>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</si>
  <si>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</si>
  <si>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</si>
  <si>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</si>
  <si>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</si>
  <si>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</si>
  <si>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</si>
  <si>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</si>
  <si>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</si>
  <si>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</si>
  <si>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</si>
  <si>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</si>
  <si>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</si>
  <si>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</si>
  <si>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</si>
  <si>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</si>
  <si>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</si>
  <si>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</si>
  <si>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</si>
  <si>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</si>
  <si>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</si>
  <si>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</si>
  <si>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</si>
  <si>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</si>
  <si>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</si>
  <si>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</si>
  <si>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</si>
  <si>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</si>
  <si>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</si>
  <si>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</si>
  <si>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</si>
  <si>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</si>
  <si>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</si>
  <si>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</si>
  <si>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</si>
  <si>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</si>
  <si>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</si>
  <si>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</si>
  <si>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</si>
  <si>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</si>
  <si>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</si>
  <si>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</si>
  <si>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</si>
  <si>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</si>
  <si>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</si>
  <si>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</si>
  <si>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</si>
  <si>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</si>
  <si>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</si>
  <si>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</si>
  <si>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</si>
  <si>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</si>
  <si>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</si>
  <si>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</si>
  <si>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</si>
  <si>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</si>
  <si>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</si>
  <si>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</si>
  <si>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</si>
  <si>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</si>
  <si>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</si>
  <si>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</si>
  <si>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</si>
  <si>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</si>
  <si>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</si>
  <si>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</si>
  <si>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</si>
  <si>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</si>
  <si>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</si>
  <si>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</si>
  <si>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</si>
  <si>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</si>
  <si>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</si>
  <si>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</si>
  <si>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</si>
  <si>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</si>
  <si>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</si>
  <si>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</si>
  <si>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</si>
  <si>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</si>
  <si>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</si>
  <si>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</si>
  <si>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</si>
  <si>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</si>
  <si>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</si>
  <si>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</si>
  <si>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</si>
  <si>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</si>
  <si>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</si>
  <si>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</si>
  <si>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</si>
  <si>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</si>
  <si>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</si>
  <si>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</si>
  <si>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</si>
  <si>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</si>
  <si>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</si>
  <si>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</si>
  <si>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</si>
  <si>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</si>
  <si>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</si>
  <si>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</si>
  <si>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</si>
  <si>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</si>
  <si>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</si>
  <si>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</si>
  <si>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</si>
  <si>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</si>
  <si>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</si>
  <si>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</si>
  <si>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</si>
  <si>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</si>
  <si>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</si>
  <si>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</si>
  <si>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</si>
  <si>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</si>
  <si>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</si>
  <si>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</si>
  <si>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</si>
  <si>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</si>
  <si>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</si>
  <si>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</si>
  <si>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</si>
  <si>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</si>
  <si>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</si>
  <si>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</si>
  <si>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</si>
  <si>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</si>
  <si>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</si>
  <si>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</si>
  <si>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</si>
  <si>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</si>
  <si>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</si>
  <si>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</si>
  <si>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</si>
  <si>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</si>
  <si>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</si>
  <si>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</si>
  <si>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</si>
  <si>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</si>
  <si>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</si>
  <si>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</si>
  <si>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</si>
  <si>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</si>
  <si>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</si>
  <si>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</si>
  <si>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</si>
  <si>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</si>
  <si>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</si>
  <si>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</si>
  <si>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</si>
  <si>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</si>
  <si>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</si>
  <si>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</si>
  <si>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</si>
  <si>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</si>
  <si>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</si>
  <si>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</si>
  <si>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</si>
  <si>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</si>
  <si>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</si>
  <si>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</si>
  <si>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</si>
  <si>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</si>
  <si>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</si>
  <si>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</si>
  <si>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</si>
  <si>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</si>
  <si>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</si>
  <si>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</si>
  <si>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</si>
  <si>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</si>
  <si>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</si>
  <si>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</si>
  <si>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</si>
  <si>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</si>
  <si>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</si>
  <si>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</si>
  <si>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</si>
  <si>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</si>
  <si>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</si>
  <si>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</si>
  <si>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</si>
  <si>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</si>
  <si>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</si>
  <si>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</si>
  <si>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</si>
  <si>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</si>
  <si>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</si>
  <si>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</si>
  <si>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</si>
  <si>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</si>
  <si>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</si>
  <si>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</si>
  <si>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</si>
  <si>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</si>
  <si>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</si>
  <si>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</si>
  <si>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</si>
  <si>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</si>
  <si>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</si>
  <si>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</si>
  <si>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</si>
  <si>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</si>
  <si>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</si>
  <si>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</si>
  <si>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</si>
  <si>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</si>
  <si>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</si>
  <si>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</si>
  <si>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</si>
  <si>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</si>
  <si>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</si>
  <si>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</si>
  <si>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</si>
  <si>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</si>
  <si>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</si>
  <si>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</si>
  <si>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</si>
  <si>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</si>
  <si>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</si>
  <si>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</si>
  <si>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</si>
  <si>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</si>
  <si>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</si>
  <si>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</si>
  <si>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</si>
  <si>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</si>
  <si>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</si>
  <si>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</si>
  <si>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</si>
  <si>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</si>
  <si>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</si>
  <si>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</si>
  <si>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</si>
  <si>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</si>
  <si>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</si>
  <si>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</si>
  <si>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</si>
  <si>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</si>
  <si>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</si>
  <si>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</si>
  <si>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</si>
  <si>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</si>
  <si>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</si>
  <si>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</si>
  <si>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</si>
  <si>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</si>
  <si>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</si>
  <si>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</si>
  <si>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</si>
  <si>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</si>
  <si>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</si>
  <si>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</si>
  <si>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</si>
  <si>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</si>
  <si>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</si>
  <si>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</si>
  <si>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</si>
  <si>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</si>
  <si>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</si>
  <si>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</si>
  <si>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</si>
  <si>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</si>
  <si>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</si>
  <si>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</si>
  <si>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</si>
  <si>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</si>
  <si>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</si>
  <si>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</si>
  <si>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</si>
  <si>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</si>
  <si>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</si>
  <si>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</si>
  <si>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</si>
  <si>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</si>
  <si>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</si>
  <si>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</si>
  <si>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</si>
  <si>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</si>
  <si>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</si>
  <si>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</si>
  <si>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</si>
  <si>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</si>
  <si>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</si>
  <si>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</si>
  <si>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</si>
  <si>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</si>
  <si>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</si>
  <si>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</si>
  <si>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</si>
  <si>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</si>
  <si>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</si>
  <si>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</si>
  <si>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</si>
  <si>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</si>
  <si>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</si>
  <si>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</si>
  <si>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</si>
  <si>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</si>
  <si>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</si>
  <si>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</si>
  <si>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</si>
  <si>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</si>
  <si>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</si>
  <si>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</si>
  <si>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</si>
  <si>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</si>
  <si>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</si>
  <si>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</si>
  <si>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</si>
  <si>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</si>
  <si>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</si>
  <si>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</si>
  <si>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</si>
  <si>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</si>
  <si>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</si>
  <si>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</si>
  <si>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</si>
  <si>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</si>
  <si>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</si>
  <si>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</si>
  <si>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</si>
  <si>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</si>
  <si>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</si>
  <si>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</si>
  <si>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</si>
  <si>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</si>
  <si>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</si>
  <si>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</si>
  <si>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</si>
  <si>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</si>
  <si>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</si>
  <si>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</si>
  <si>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</si>
  <si>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</si>
  <si>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</si>
  <si>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</si>
  <si>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</si>
  <si>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</si>
  <si>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</si>
  <si>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</si>
  <si>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</si>
  <si>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</si>
  <si>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</si>
  <si>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</si>
  <si>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</si>
  <si>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</si>
  <si>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</si>
  <si>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</si>
  <si>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</si>
  <si>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</si>
  <si>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</si>
  <si>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</si>
  <si>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</si>
  <si>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</si>
  <si>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</si>
  <si>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</si>
  <si>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</si>
  <si>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</si>
  <si>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</si>
  <si>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</si>
  <si>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</si>
  <si>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</si>
  <si>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</si>
  <si>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</si>
  <si>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</si>
  <si>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</si>
  <si>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</si>
  <si>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</si>
  <si>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</si>
  <si>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</si>
  <si>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</si>
  <si>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</si>
  <si>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</si>
  <si>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</si>
  <si>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</si>
  <si>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</si>
  <si>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</si>
  <si>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</si>
  <si>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</si>
  <si>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</si>
  <si>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</si>
  <si>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</si>
  <si>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</si>
  <si>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</si>
  <si>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</si>
  <si>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</si>
  <si>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</si>
  <si>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</si>
  <si>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</si>
  <si>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</si>
  <si>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</si>
  <si>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</si>
  <si>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</si>
  <si>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</si>
  <si>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</si>
  <si>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</si>
  <si>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</si>
  <si>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</si>
  <si>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</si>
  <si>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</si>
  <si>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</si>
  <si>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</si>
  <si>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</si>
  <si>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</si>
  <si>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</si>
  <si>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</si>
  <si>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</si>
  <si>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</si>
  <si>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</si>
  <si>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</si>
  <si>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</si>
  <si>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</si>
  <si>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</si>
  <si>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</si>
  <si>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</si>
  <si>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</si>
  <si>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</si>
  <si>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</si>
  <si>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</si>
  <si>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</si>
  <si>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</si>
  <si>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</si>
  <si>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</si>
  <si>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</si>
  <si>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</si>
  <si>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</si>
  <si>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</si>
  <si>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</si>
  <si>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</si>
  <si>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</si>
  <si>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</si>
  <si>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</si>
  <si>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</si>
  <si>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</si>
  <si>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</si>
  <si>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</si>
  <si>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</si>
  <si>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</si>
  <si>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</si>
  <si>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</si>
  <si>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</si>
  <si>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</si>
  <si>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</si>
  <si>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</si>
  <si>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</si>
  <si>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</si>
  <si>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</si>
  <si>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</si>
  <si>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</si>
  <si>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</si>
  <si>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</si>
  <si>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</si>
  <si>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</si>
  <si>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</si>
  <si>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</si>
  <si>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</si>
  <si>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</si>
  <si>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</si>
  <si>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</si>
  <si>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</si>
  <si>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</si>
  <si>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</si>
  <si>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</si>
  <si>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</si>
  <si>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</si>
  <si>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</si>
  <si>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</si>
  <si>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</si>
  <si>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</si>
  <si>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</si>
  <si>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</si>
  <si>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</si>
  <si>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</si>
  <si>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</si>
  <si>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</si>
  <si>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</si>
  <si>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</si>
  <si>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</si>
  <si>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</si>
  <si>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</si>
  <si>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</si>
  <si>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</si>
  <si>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</si>
  <si>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</si>
  <si>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</si>
  <si>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</si>
  <si>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</si>
  <si>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</si>
  <si>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</si>
  <si>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</si>
  <si>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</si>
  <si>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</si>
  <si>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</si>
  <si>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</si>
  <si>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</si>
  <si>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</si>
  <si>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</si>
  <si>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</si>
  <si>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</si>
  <si>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</si>
  <si>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</si>
  <si>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</si>
  <si>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</si>
  <si>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</si>
  <si>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</si>
  <si>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</si>
  <si>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</si>
  <si>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</si>
  <si>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</si>
  <si>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</si>
  <si>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</si>
  <si>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</si>
  <si>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</si>
  <si>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</si>
  <si>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</si>
  <si>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</si>
  <si>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</si>
  <si>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</si>
  <si>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</si>
  <si>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</si>
  <si>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</si>
  <si>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</si>
  <si>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</si>
  <si>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</si>
  <si>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</si>
  <si>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</si>
  <si>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</si>
  <si>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</si>
  <si>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</si>
  <si>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</si>
  <si>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</si>
  <si>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</si>
  <si>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</si>
  <si>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</si>
  <si>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</si>
  <si>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</si>
  <si>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</si>
  <si>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</si>
  <si>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</si>
  <si>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</si>
  <si>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</si>
  <si>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</si>
  <si>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</si>
  <si>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</si>
  <si>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</si>
  <si>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</si>
  <si>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</si>
  <si>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</si>
  <si>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</si>
  <si>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</si>
  <si>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</si>
  <si>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</si>
  <si>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</si>
  <si>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</si>
  <si>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</si>
  <si>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</si>
  <si>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</si>
  <si>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</si>
  <si>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</si>
  <si>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</si>
  <si>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</si>
  <si>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</si>
  <si>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</si>
  <si>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</si>
  <si>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</si>
  <si>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</si>
  <si>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</si>
  <si>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</si>
  <si>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</si>
  <si>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</si>
  <si>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</si>
  <si>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</si>
  <si>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</si>
  <si>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</si>
  <si>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</si>
  <si>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</si>
  <si>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</si>
  <si>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</si>
  <si>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</si>
  <si>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</si>
  <si>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</si>
  <si>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</si>
  <si>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</si>
  <si>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</si>
  <si>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</si>
  <si>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</si>
  <si>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</si>
  <si>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</si>
  <si>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</si>
  <si>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</si>
  <si>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</si>
  <si>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</si>
  <si>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</si>
  <si>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</si>
  <si>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</si>
  <si>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</si>
  <si>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</si>
  <si>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</si>
  <si>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</si>
  <si>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</si>
  <si>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</si>
  <si>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</si>
  <si>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</si>
  <si>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</si>
  <si>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</si>
  <si>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</si>
  <si>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</si>
  <si>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</si>
  <si>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</si>
  <si>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</si>
  <si>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</si>
  <si>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</si>
  <si>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</si>
  <si>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</si>
  <si>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</si>
  <si>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</si>
  <si>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</si>
  <si>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</si>
  <si>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</si>
  <si>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</si>
  <si>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</si>
  <si>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</si>
  <si>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</si>
  <si>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</si>
  <si>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</si>
  <si>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</si>
  <si>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</si>
  <si>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</si>
  <si>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</si>
  <si>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</si>
  <si>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</si>
  <si>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</si>
  <si>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</si>
  <si>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</si>
  <si>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</si>
  <si>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</si>
  <si>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</si>
  <si>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</si>
  <si>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</si>
  <si>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</si>
  <si>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</si>
  <si>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</si>
  <si>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</si>
  <si>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</si>
  <si>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</si>
  <si>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</si>
  <si>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</si>
  <si>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</si>
  <si>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</si>
  <si>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</si>
  <si>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</si>
  <si>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</si>
  <si>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</si>
  <si>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</si>
  <si>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</si>
  <si>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</si>
  <si>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</si>
  <si>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</si>
  <si>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</si>
  <si>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</si>
  <si>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</si>
  <si>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</si>
  <si>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</si>
  <si>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</si>
  <si>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</si>
  <si>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</si>
  <si>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</si>
  <si>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</si>
  <si>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</si>
  <si>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</si>
  <si>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</si>
  <si>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</si>
  <si>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</si>
  <si>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</si>
  <si>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</si>
  <si>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</si>
  <si>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</si>
  <si>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</si>
  <si>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</si>
  <si>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</si>
  <si>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</si>
  <si>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</si>
  <si>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</si>
  <si>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</si>
  <si>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</si>
  <si>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</si>
  <si>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</si>
  <si>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</si>
  <si>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</si>
  <si>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</si>
  <si>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</si>
  <si>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</si>
  <si>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</si>
  <si>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</si>
  <si>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</si>
  <si>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</si>
  <si>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</si>
  <si>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</si>
  <si>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</si>
  <si>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</si>
  <si>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</si>
  <si>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</si>
  <si>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</si>
  <si>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</si>
  <si>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</si>
  <si>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</si>
  <si>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</si>
  <si>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</si>
  <si>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</si>
  <si>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</si>
  <si>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</si>
  <si>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</si>
  <si>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</si>
  <si>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</si>
  <si>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</si>
  <si>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</si>
  <si>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</si>
  <si>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</si>
  <si>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</si>
  <si>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</si>
  <si>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</si>
  <si>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</si>
  <si>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</si>
  <si>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</si>
  <si>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</si>
  <si>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</si>
  <si>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</si>
  <si>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</si>
  <si>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</si>
  <si>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</si>
  <si>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</si>
  <si>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</si>
  <si>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</si>
  <si>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</si>
  <si>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</si>
  <si>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</si>
  <si>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</si>
  <si>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</si>
  <si>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</si>
  <si>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</si>
  <si>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</si>
  <si>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</si>
  <si>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</si>
  <si>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</si>
  <si>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</si>
  <si>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</si>
  <si>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</si>
  <si>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</si>
  <si>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</si>
  <si>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</si>
  <si>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</si>
  <si>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</si>
  <si>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</si>
  <si>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</si>
  <si>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</si>
  <si>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</si>
  <si>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</si>
  <si>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</si>
  <si>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</si>
  <si>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</si>
  <si>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</si>
  <si>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</si>
  <si>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</si>
  <si>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</si>
  <si>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</si>
  <si>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</si>
  <si>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</si>
  <si>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</si>
  <si>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</si>
  <si>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</si>
  <si>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</si>
  <si>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</si>
  <si>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</si>
  <si>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</si>
  <si>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</si>
  <si>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</si>
  <si>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</si>
  <si>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</si>
  <si>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</si>
  <si>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</si>
  <si>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</si>
  <si>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</si>
  <si>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</si>
  <si>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</si>
  <si>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</si>
  <si>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</si>
  <si>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</si>
  <si>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</si>
  <si>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</si>
  <si>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</si>
  <si>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</si>
  <si>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</si>
  <si>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</si>
  <si>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</si>
  <si>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</si>
  <si>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</si>
  <si>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</si>
  <si>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</si>
  <si>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</si>
  <si>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</si>
  <si>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</si>
  <si>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</si>
  <si>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</si>
  <si>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</si>
  <si>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</si>
  <si>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</si>
  <si>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</si>
  <si>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</si>
  <si>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</si>
  <si>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</si>
  <si>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</si>
  <si>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</si>
  <si>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</si>
  <si>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</si>
  <si>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</si>
  <si>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</si>
  <si>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</si>
  <si>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</si>
  <si>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</si>
  <si>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</si>
  <si>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</si>
  <si>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</si>
  <si>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</si>
  <si>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</si>
  <si>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</si>
  <si>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</si>
  <si>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</si>
  <si>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</si>
  <si>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</si>
  <si>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</si>
  <si>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</si>
  <si>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</si>
  <si>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</si>
  <si>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</si>
  <si>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</si>
  <si>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</si>
  <si>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</si>
  <si>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</si>
  <si>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</si>
  <si>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</si>
  <si>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</si>
  <si>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</si>
  <si>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</si>
  <si>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</si>
  <si>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</si>
  <si>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</si>
  <si>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</si>
  <si>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</si>
  <si>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</si>
  <si>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</si>
  <si>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</si>
  <si>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</si>
  <si>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</si>
  <si>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</si>
  <si>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</si>
  <si>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</si>
  <si>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</si>
  <si>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</si>
  <si>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</si>
  <si>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</si>
  <si>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</si>
  <si>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</si>
  <si>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</si>
  <si>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</si>
  <si>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</si>
  <si>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</si>
  <si>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</si>
  <si>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</si>
  <si>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</si>
  <si>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</si>
  <si>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</si>
  <si>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</si>
  <si>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</si>
  <si>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</si>
  <si>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</si>
  <si>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</si>
  <si>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</si>
  <si>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</si>
  <si>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</si>
  <si>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</si>
  <si>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</si>
  <si>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</si>
  <si>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</si>
  <si>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</si>
  <si>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</si>
  <si>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</si>
  <si>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</si>
  <si>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</si>
  <si>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</si>
  <si>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</si>
  <si>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</si>
  <si>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</si>
  <si>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</si>
  <si>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</si>
  <si>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</si>
  <si>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</si>
  <si>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</si>
  <si>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</si>
  <si>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</si>
  <si>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</si>
  <si>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</si>
  <si>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</si>
  <si>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</si>
  <si>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</si>
  <si>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</si>
  <si>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</si>
  <si>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</si>
  <si>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</si>
  <si>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</si>
  <si>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</si>
  <si>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</si>
  <si>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</si>
  <si>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</si>
  <si>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</si>
  <si>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</si>
  <si>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</si>
  <si>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</si>
  <si>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</si>
  <si>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</si>
  <si>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</si>
  <si>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</si>
  <si>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</si>
  <si>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</si>
  <si>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</si>
  <si>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</si>
  <si>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</si>
  <si>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</si>
  <si>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</si>
  <si>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</si>
  <si>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</si>
  <si>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</si>
  <si>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</si>
  <si>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</si>
  <si>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</si>
  <si>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</si>
  <si>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</si>
  <si>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</si>
  <si>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</si>
  <si>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</si>
  <si>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</si>
  <si>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</si>
  <si>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</si>
  <si>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</si>
  <si>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</si>
  <si>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</si>
  <si>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</si>
  <si>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</si>
  <si>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</si>
  <si>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</si>
  <si>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</si>
  <si>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</si>
  <si>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</si>
  <si>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</si>
  <si>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</si>
  <si>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</si>
  <si>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</si>
  <si>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</si>
  <si>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</si>
  <si>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</si>
  <si>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</si>
  <si>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</si>
  <si>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</si>
  <si>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</si>
  <si>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</si>
  <si>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</si>
  <si>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</si>
  <si>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</si>
  <si>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</si>
  <si>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</si>
  <si>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</si>
  <si>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</si>
  <si>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</si>
  <si>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</si>
  <si>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</si>
  <si>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</si>
  <si>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</si>
  <si>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</si>
  <si>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</si>
  <si>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</si>
  <si>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</si>
  <si>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</si>
  <si>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</si>
  <si>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</si>
  <si>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</si>
  <si>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</si>
  <si>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</si>
  <si>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</si>
  <si>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</si>
  <si>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</si>
  <si>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</si>
  <si>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</si>
  <si>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</si>
  <si>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</si>
  <si>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</si>
  <si>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</si>
  <si>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</si>
  <si>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</si>
  <si>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</si>
  <si>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</si>
  <si>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</si>
  <si>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</si>
  <si>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</si>
  <si>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</si>
  <si>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</si>
  <si>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</si>
  <si>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</si>
  <si>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</si>
  <si>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</si>
  <si>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</si>
  <si>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</si>
  <si>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</si>
  <si>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</si>
  <si>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</si>
  <si>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</si>
  <si>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</si>
  <si>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</si>
  <si>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</si>
  <si>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</si>
  <si>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</si>
  <si>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</si>
  <si>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</si>
  <si>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</si>
  <si>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</si>
  <si>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</si>
  <si>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</si>
  <si>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</si>
  <si>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</si>
  <si>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</si>
  <si>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</si>
  <si>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</si>
  <si>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</si>
  <si>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</si>
  <si>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</si>
  <si>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</si>
  <si>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</si>
  <si>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</si>
  <si>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</si>
  <si>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</si>
  <si>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</si>
  <si>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</si>
  <si>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</si>
  <si>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</si>
  <si>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</si>
  <si>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</si>
  <si>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</si>
  <si>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</si>
  <si>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</si>
  <si>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</si>
  <si>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</si>
  <si>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</si>
  <si>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</si>
  <si>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</si>
  <si>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</si>
  <si>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</si>
  <si>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</si>
  <si>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</si>
  <si>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</si>
  <si>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</si>
  <si>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</si>
  <si>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</si>
  <si>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</si>
  <si>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</si>
  <si>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</si>
  <si>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</si>
  <si>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</si>
  <si>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</si>
  <si>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</si>
  <si>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</si>
  <si>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</si>
  <si>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</si>
  <si>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</si>
  <si>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</si>
  <si>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</si>
  <si>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</si>
  <si>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</si>
  <si>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</si>
  <si>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</si>
  <si>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</si>
  <si>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</si>
  <si>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</si>
  <si>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</si>
  <si>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</si>
  <si>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</si>
  <si>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</si>
  <si>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</si>
  <si>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</si>
  <si>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</si>
  <si>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</si>
  <si>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</si>
  <si>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</si>
  <si>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</si>
  <si>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</si>
  <si>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</si>
  <si>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</si>
  <si>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</si>
  <si>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</si>
  <si>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</si>
  <si>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</si>
  <si>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</si>
  <si>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</si>
  <si>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</si>
  <si>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</si>
  <si>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</si>
  <si>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</si>
  <si>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</si>
  <si>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</si>
  <si>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</si>
  <si>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</si>
  <si>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</si>
  <si>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</si>
  <si>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</si>
  <si>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</si>
  <si>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</si>
  <si>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</si>
  <si>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</si>
  <si>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</si>
  <si>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</si>
  <si>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</si>
  <si>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</si>
  <si>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</si>
  <si>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</si>
  <si>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</si>
  <si>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</si>
  <si>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</si>
  <si>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</si>
  <si>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</si>
  <si>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</si>
  <si>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</si>
  <si>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</si>
  <si>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</si>
  <si>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</si>
  <si>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</si>
  <si>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</si>
  <si>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</si>
  <si>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</si>
  <si>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</si>
  <si>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</si>
  <si>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</si>
  <si>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</si>
  <si>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</si>
  <si>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</si>
  <si>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</si>
  <si>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</si>
  <si>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</si>
  <si>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</si>
  <si>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</si>
  <si>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</si>
  <si>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</si>
  <si>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</si>
  <si>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</si>
  <si>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</si>
  <si>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</si>
  <si>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</si>
  <si>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</si>
  <si>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</si>
  <si>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</si>
  <si>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</si>
  <si>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</si>
  <si>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</si>
  <si>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</si>
  <si>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</si>
  <si>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</si>
  <si>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</si>
  <si>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</si>
  <si>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</si>
  <si>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</si>
  <si>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</si>
  <si>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</si>
  <si>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</si>
  <si>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</si>
  <si>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</si>
  <si>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</si>
  <si>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</si>
  <si>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</si>
  <si>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</si>
  <si>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</si>
  <si>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</si>
  <si>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</si>
  <si>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</si>
  <si>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</si>
  <si>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</si>
  <si>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</si>
  <si>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</si>
  <si>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</si>
  <si>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</si>
  <si>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</si>
  <si>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</si>
  <si>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</si>
  <si>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</si>
  <si>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</si>
  <si>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</si>
  <si>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</si>
  <si>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</si>
  <si>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</si>
  <si>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</si>
  <si>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</si>
  <si>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</si>
  <si>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</si>
  <si>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</si>
  <si>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</si>
  <si>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</si>
  <si>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</si>
  <si>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</si>
  <si>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</si>
  <si>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</si>
  <si>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</si>
  <si>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</si>
  <si>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</si>
  <si>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</si>
  <si>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</si>
  <si>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</si>
  <si>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</si>
  <si>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</si>
  <si>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</si>
  <si>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</si>
  <si>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</si>
  <si>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</si>
  <si>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</si>
  <si>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</si>
  <si>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</si>
  <si>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</si>
  <si>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</si>
  <si>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</si>
  <si>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</si>
  <si>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</si>
  <si>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</si>
  <si>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</si>
  <si>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</si>
  <si>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</si>
  <si>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</si>
  <si>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</si>
  <si>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</si>
  <si>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</si>
  <si>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</si>
  <si>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</si>
  <si>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</si>
  <si>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</si>
  <si>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</si>
  <si>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</si>
  <si>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</si>
  <si>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</si>
  <si>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</si>
  <si>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</si>
  <si>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</si>
  <si>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</si>
  <si>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</si>
  <si>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</si>
  <si>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</si>
  <si>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</si>
  <si>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</si>
  <si>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</si>
  <si>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</si>
  <si>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</si>
  <si>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</si>
  <si>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</si>
  <si>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</si>
  <si>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</si>
  <si>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</si>
  <si>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</si>
  <si>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</si>
  <si>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</si>
  <si>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</si>
  <si>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</si>
  <si>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</si>
  <si>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</si>
  <si>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</si>
  <si>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</si>
  <si>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</si>
  <si>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</si>
  <si>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</si>
  <si>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</si>
  <si>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</si>
  <si>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</si>
  <si>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</si>
  <si>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</si>
  <si>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</si>
  <si>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</si>
  <si>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</si>
  <si>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</si>
  <si>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</si>
  <si>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</si>
  <si>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</si>
  <si>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</si>
  <si>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</si>
  <si>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</si>
  <si>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</si>
  <si>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</si>
  <si>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</si>
  <si>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</si>
  <si>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</si>
  <si>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</si>
  <si>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</si>
  <si>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</si>
  <si>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</si>
  <si>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</si>
  <si>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</si>
  <si>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</si>
  <si>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</si>
  <si>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</si>
  <si>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</si>
  <si>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</si>
  <si>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</si>
  <si>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</si>
  <si>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</si>
  <si>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</si>
  <si>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</si>
  <si>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</si>
  <si>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</si>
  <si>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</si>
  <si>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</si>
  <si>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</si>
  <si>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</si>
  <si>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</si>
  <si>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</si>
  <si>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</si>
  <si>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</si>
  <si>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</si>
  <si>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</si>
  <si>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</si>
  <si>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</si>
  <si>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</si>
  <si>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</si>
  <si>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</si>
  <si>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</si>
  <si>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</si>
  <si>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</si>
  <si>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</si>
  <si>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</si>
  <si>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</si>
  <si>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</si>
  <si>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</si>
  <si>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</si>
  <si>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</si>
  <si>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</si>
  <si>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</si>
  <si>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</si>
  <si>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</si>
  <si>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</si>
  <si>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</si>
  <si>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</si>
  <si>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</si>
  <si>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</si>
  <si>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</si>
  <si>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</si>
  <si>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</si>
  <si>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</si>
  <si>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</si>
  <si>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</si>
  <si>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</si>
  <si>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</si>
  <si>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</si>
  <si>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</si>
  <si>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</si>
  <si>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</si>
  <si>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</si>
  <si>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</si>
  <si>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</si>
  <si>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</si>
  <si>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</si>
  <si>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</si>
  <si>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</si>
  <si>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</si>
  <si>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</si>
  <si>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</si>
  <si>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</si>
  <si>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</si>
  <si>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</si>
  <si>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</si>
  <si>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</si>
  <si>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</si>
  <si>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</si>
  <si>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</si>
  <si>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</si>
  <si>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</si>
  <si>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</si>
  <si>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</si>
  <si>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</si>
  <si>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</si>
  <si>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</si>
  <si>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</si>
  <si>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</si>
  <si>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</si>
  <si>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</si>
  <si>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</si>
  <si>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</si>
  <si>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</si>
  <si>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</si>
  <si>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</si>
  <si>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</si>
  <si>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</si>
  <si>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</si>
  <si>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</si>
  <si>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</si>
  <si>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</si>
  <si>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</si>
  <si>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</si>
  <si>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</si>
  <si>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</si>
  <si>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</si>
  <si>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</si>
  <si>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</si>
  <si>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</si>
  <si>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</si>
  <si>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</si>
  <si>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</si>
  <si>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</si>
  <si>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</si>
  <si>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</si>
  <si>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</si>
  <si>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</si>
  <si>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</si>
  <si>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</si>
  <si>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</si>
  <si>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</si>
  <si>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</si>
  <si>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</si>
  <si>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</si>
  <si>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</si>
  <si>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</si>
  <si>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</si>
  <si>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</si>
  <si>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</si>
  <si>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</si>
  <si>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</si>
  <si>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</si>
  <si>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</si>
  <si>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</si>
  <si>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</si>
  <si>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</si>
  <si>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</si>
  <si>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</si>
  <si>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</si>
  <si>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</si>
  <si>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</si>
  <si>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</si>
  <si>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</si>
  <si>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</si>
  <si>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</si>
  <si>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</si>
  <si>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</si>
  <si>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</si>
  <si>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</si>
  <si>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</si>
  <si>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</si>
  <si>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</si>
  <si>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</si>
  <si>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</si>
  <si>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</si>
  <si>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</si>
  <si>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</si>
  <si>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</si>
  <si>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</si>
  <si>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</si>
  <si>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</si>
  <si>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</si>
  <si>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</si>
  <si>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</si>
  <si>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</si>
  <si>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</si>
  <si>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</si>
  <si>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</si>
  <si>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</si>
  <si>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</si>
  <si>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</si>
  <si>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</si>
  <si>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</si>
  <si>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</si>
  <si>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</si>
  <si>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</si>
  <si>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</si>
  <si>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</si>
  <si>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</si>
  <si>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</si>
  <si>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</si>
  <si>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</si>
  <si>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</si>
  <si>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</si>
  <si>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</si>
  <si>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</si>
  <si>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</si>
  <si>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</si>
  <si>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</si>
  <si>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</si>
  <si>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</si>
  <si>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</si>
  <si>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</si>
  <si>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</si>
  <si>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</si>
  <si>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</si>
  <si>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</si>
  <si>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</si>
  <si>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</si>
  <si>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</si>
  <si>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</si>
  <si>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</si>
  <si>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</si>
  <si>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</si>
  <si>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</si>
  <si>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</si>
  <si>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</si>
  <si>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</si>
  <si>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</si>
  <si>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</si>
  <si>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</si>
  <si>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</si>
  <si>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</si>
  <si>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</si>
  <si>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</si>
  <si>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</si>
  <si>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</si>
  <si>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</si>
  <si>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</si>
  <si>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</si>
  <si>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</si>
  <si>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</si>
  <si>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</si>
  <si>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</si>
  <si>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</si>
  <si>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</si>
  <si>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</si>
  <si>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</si>
  <si>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</si>
  <si>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</si>
  <si>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</si>
  <si>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</si>
  <si>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</si>
  <si>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</si>
  <si>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</si>
  <si>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</si>
  <si>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</si>
  <si>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</si>
  <si>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</si>
  <si>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</si>
  <si>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</si>
  <si>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</si>
  <si>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</si>
  <si>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</si>
  <si>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</si>
  <si>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</si>
  <si>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</si>
  <si>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</si>
  <si>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</si>
  <si>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</si>
  <si>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</si>
  <si>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</si>
  <si>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</si>
  <si>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</si>
  <si>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</si>
  <si>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</si>
  <si>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</si>
  <si>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</si>
  <si>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</si>
  <si>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</si>
  <si>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</si>
  <si>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</si>
  <si>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</si>
  <si>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</si>
  <si>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</si>
  <si>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</si>
  <si>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</si>
  <si>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</si>
  <si>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</si>
  <si>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</si>
  <si>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</si>
  <si>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</si>
  <si>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</si>
  <si>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</si>
  <si>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</si>
  <si>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</si>
  <si>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</si>
  <si>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</si>
  <si>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</si>
  <si>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</si>
  <si>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</si>
  <si>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</si>
  <si>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</si>
  <si>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</si>
  <si>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</si>
  <si>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</si>
  <si>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</si>
  <si>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</si>
  <si>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</si>
  <si>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</si>
  <si>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</si>
  <si>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</si>
  <si>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</si>
  <si>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</si>
  <si>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</si>
  <si>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</si>
  <si>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</si>
  <si>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</si>
  <si>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</si>
  <si>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</si>
  <si>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</si>
  <si>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</si>
  <si>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</si>
  <si>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</si>
  <si>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</si>
  <si>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</si>
  <si>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</si>
  <si>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</si>
  <si>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</si>
  <si>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</si>
  <si>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</si>
  <si>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</si>
  <si>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</si>
  <si>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</si>
  <si>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</si>
  <si>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</si>
  <si>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</si>
  <si>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</si>
  <si>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</si>
  <si>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</si>
  <si>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</si>
  <si>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</si>
  <si>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</si>
  <si>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</si>
  <si>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</si>
  <si>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</si>
  <si>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</si>
  <si>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</si>
  <si>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</si>
  <si>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</si>
  <si>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</si>
  <si>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</si>
  <si>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</si>
  <si>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</si>
  <si>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</si>
  <si>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</si>
  <si>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</si>
  <si>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</si>
  <si>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</si>
  <si>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</si>
  <si>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</si>
  <si>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</si>
  <si>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</si>
  <si>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</si>
  <si>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</si>
  <si>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</si>
  <si>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</si>
  <si>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</si>
  <si>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</si>
  <si>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</si>
  <si>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</si>
  <si>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</si>
  <si>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</si>
  <si>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</si>
  <si>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</si>
  <si>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</si>
  <si>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</si>
  <si>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</si>
  <si>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</si>
  <si>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</si>
  <si>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</si>
  <si>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</si>
  <si>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</si>
  <si>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</si>
  <si>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</si>
  <si>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</si>
  <si>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</si>
  <si>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</si>
  <si>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</si>
  <si>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</si>
  <si>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</si>
  <si>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</si>
  <si>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</si>
  <si>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</si>
  <si>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</si>
  <si>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</si>
  <si>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</si>
  <si>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</si>
  <si>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</si>
  <si>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</si>
  <si>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</si>
  <si>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</si>
  <si>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</si>
  <si>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</si>
  <si>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</si>
  <si>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</si>
  <si>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</si>
  <si>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</si>
  <si>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</si>
  <si>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</si>
  <si>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</si>
  <si>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</si>
  <si>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</si>
  <si>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</si>
  <si>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</si>
  <si>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</si>
  <si>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</si>
  <si>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</si>
  <si>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</si>
  <si>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</si>
  <si>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</si>
  <si>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</si>
  <si>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</si>
  <si>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</si>
  <si>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</si>
  <si>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</si>
  <si>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</si>
  <si>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</si>
  <si>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</si>
  <si>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</si>
  <si>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</si>
  <si>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</si>
  <si>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</si>
  <si>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</si>
  <si>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</si>
  <si>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</si>
  <si>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</si>
  <si>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</si>
  <si>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</si>
  <si>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</si>
  <si>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</si>
  <si>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</si>
  <si>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</si>
  <si>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</si>
  <si>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</si>
  <si>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</si>
  <si>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</si>
  <si>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</si>
  <si>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</si>
  <si>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</si>
  <si>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</si>
  <si>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</si>
  <si>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</si>
  <si>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</si>
  <si>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</si>
  <si>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</si>
  <si>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</si>
  <si>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</si>
  <si>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</si>
  <si>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</si>
  <si>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</si>
  <si>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</si>
  <si>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</si>
  <si>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</si>
  <si>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</si>
  <si>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</si>
  <si>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</si>
  <si>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</si>
  <si>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</si>
  <si>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</si>
  <si>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</si>
  <si>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</si>
  <si>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</si>
  <si>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</si>
  <si>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</si>
  <si>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</si>
  <si>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</si>
  <si>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</si>
  <si>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</si>
  <si>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</si>
  <si>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</si>
  <si>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</si>
  <si>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</si>
  <si>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</si>
  <si>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</si>
  <si>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</si>
  <si>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</si>
  <si>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</si>
  <si>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</si>
  <si>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</si>
  <si>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</si>
  <si>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</si>
  <si>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</si>
  <si>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</si>
  <si>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</si>
  <si>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</si>
  <si>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</si>
  <si>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</si>
  <si>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</si>
  <si>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</si>
  <si>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</si>
  <si>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</si>
  <si>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</si>
  <si>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</si>
  <si>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</si>
  <si>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</si>
  <si>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</si>
  <si>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</si>
  <si>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</si>
  <si>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</si>
  <si>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</si>
  <si>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</si>
  <si>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</si>
  <si>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</si>
  <si>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</si>
  <si>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</si>
  <si>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</si>
  <si>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</si>
  <si>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</si>
  <si>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</si>
  <si>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</si>
  <si>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</si>
  <si>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</si>
  <si>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</si>
  <si>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</si>
  <si>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</si>
  <si>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</si>
  <si>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</si>
  <si>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</si>
  <si>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</si>
  <si>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</si>
  <si>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</si>
  <si>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</si>
  <si>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</si>
  <si>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</si>
  <si>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</si>
  <si>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</si>
  <si>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</si>
  <si>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</si>
  <si>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</si>
  <si>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</si>
  <si>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</si>
  <si>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</si>
  <si>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</si>
  <si>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</si>
  <si>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</si>
  <si>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</si>
  <si>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</si>
  <si>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</si>
  <si>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</si>
  <si>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</si>
  <si>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</si>
  <si>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</si>
  <si>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</si>
  <si>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</si>
  <si>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</si>
  <si>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</si>
  <si>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</si>
  <si>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</si>
  <si>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</si>
  <si>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</si>
  <si>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</si>
  <si>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</si>
  <si>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</si>
  <si>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</si>
  <si>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</si>
  <si>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</si>
  <si>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</si>
  <si>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</si>
  <si>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</si>
  <si>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</si>
  <si>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</si>
  <si>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</si>
  <si>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</si>
  <si>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</si>
  <si>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</si>
  <si>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</si>
  <si>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</si>
  <si>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</si>
  <si>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</si>
  <si>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</si>
  <si>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</si>
  <si>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</si>
  <si>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</si>
  <si>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</si>
  <si>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</si>
  <si>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</si>
  <si>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</si>
  <si>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</si>
  <si>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</si>
  <si>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</si>
  <si>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</si>
  <si>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</si>
  <si>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</si>
  <si>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</si>
  <si>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</si>
  <si>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</si>
  <si>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</si>
  <si>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</si>
  <si>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</si>
  <si>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</si>
  <si>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</si>
  <si>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</si>
  <si>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</si>
  <si>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</si>
  <si>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</si>
  <si>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</si>
  <si>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</si>
  <si>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</si>
  <si>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</si>
  <si>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</si>
  <si>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</si>
  <si>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</si>
  <si>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</si>
  <si>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</si>
  <si>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</si>
  <si>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</si>
  <si>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</si>
  <si>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</si>
  <si>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</si>
  <si>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</si>
  <si>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</si>
  <si>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</si>
  <si>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</si>
  <si>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</si>
  <si>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</si>
  <si>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</si>
  <si>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</si>
  <si>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</si>
  <si>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</si>
  <si>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</si>
  <si>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</si>
  <si>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</si>
  <si>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</si>
  <si>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</si>
  <si>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</si>
  <si>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</si>
  <si>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</si>
  <si>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</si>
  <si>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</si>
  <si>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</si>
  <si>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</si>
  <si>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</si>
  <si>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</si>
  <si>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</si>
  <si>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</si>
  <si>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</si>
  <si>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</si>
  <si>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</si>
  <si>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</si>
  <si>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</si>
  <si>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</si>
  <si>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</si>
  <si>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</si>
  <si>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</si>
  <si>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</si>
  <si>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</si>
  <si>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</si>
  <si>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</si>
  <si>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</si>
  <si>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</si>
  <si>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</si>
  <si>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</si>
  <si>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</si>
  <si>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</si>
  <si>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</si>
  <si>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</si>
  <si>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</si>
  <si>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</si>
  <si>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</si>
  <si>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</si>
  <si>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</si>
  <si>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</si>
  <si>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</si>
  <si>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</si>
  <si>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</si>
  <si>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</si>
  <si>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</si>
  <si>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</si>
  <si>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</si>
  <si>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</si>
  <si>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</si>
  <si>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</si>
  <si>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</si>
  <si>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</si>
  <si>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</si>
  <si>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</si>
  <si>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</si>
  <si>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</si>
  <si>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</si>
  <si>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</si>
  <si>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</si>
  <si>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</si>
  <si>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</si>
  <si>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</si>
  <si>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</si>
  <si>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</si>
  <si>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</si>
  <si>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</si>
  <si>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</si>
  <si>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</si>
  <si>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</si>
  <si>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</si>
  <si>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</si>
  <si>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</si>
  <si>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</si>
  <si>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</si>
  <si>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</si>
  <si>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</si>
  <si>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</si>
  <si>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</si>
  <si>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</si>
  <si>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</si>
  <si>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</si>
  <si>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</si>
  <si>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</si>
  <si>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</si>
  <si>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</si>
  <si>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</si>
  <si>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</si>
  <si>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</si>
  <si>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</si>
  <si>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</si>
  <si>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</si>
  <si>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</si>
  <si>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</si>
  <si>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</si>
  <si>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</si>
  <si>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</si>
  <si>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</si>
  <si>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</si>
  <si>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</si>
  <si>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</si>
  <si>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</si>
  <si>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</si>
  <si>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</si>
  <si>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</si>
  <si>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</si>
  <si>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</si>
  <si>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</si>
  <si>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</si>
  <si>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</si>
  <si>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</si>
  <si>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</si>
  <si>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</si>
  <si>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</si>
  <si>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</si>
  <si>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</si>
  <si>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</si>
  <si>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</si>
  <si>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</si>
  <si>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</si>
  <si>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</si>
  <si>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</si>
  <si>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</si>
  <si>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</si>
  <si>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</si>
  <si>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</si>
  <si>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</si>
  <si>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</si>
  <si>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</si>
  <si>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</si>
  <si>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</si>
  <si>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</si>
  <si>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</si>
  <si>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</si>
  <si>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</si>
  <si>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</si>
  <si>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</si>
  <si>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</si>
  <si>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</si>
  <si>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</si>
  <si>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</si>
  <si>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</si>
  <si>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</si>
  <si>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</si>
  <si>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</si>
  <si>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</si>
  <si>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</si>
  <si>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</si>
  <si>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</si>
  <si>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</si>
  <si>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</si>
  <si>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</si>
  <si>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</si>
  <si>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</si>
  <si>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</si>
  <si>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</si>
  <si>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</si>
  <si>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</si>
  <si>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</si>
  <si>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</si>
  <si>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</si>
  <si>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</si>
  <si>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</si>
  <si>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</si>
  <si>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</si>
  <si>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</si>
  <si>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</si>
  <si>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</si>
  <si>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</si>
  <si>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</si>
  <si>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</si>
  <si>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</si>
  <si>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</si>
  <si>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</si>
  <si>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</si>
  <si>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</si>
  <si>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</si>
  <si>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</si>
  <si>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</si>
  <si>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</si>
  <si>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</si>
  <si>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</si>
  <si>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</si>
  <si>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</si>
  <si>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</si>
  <si>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</si>
  <si>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</si>
  <si>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</si>
  <si>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</si>
  <si>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</si>
  <si>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</si>
  <si>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</si>
  <si>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</si>
  <si>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</si>
  <si>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</si>
  <si>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</si>
  <si>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</si>
  <si>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</si>
  <si>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</si>
  <si>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</si>
  <si>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</si>
  <si>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</si>
  <si>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</si>
  <si>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</si>
  <si>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</si>
  <si>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</si>
  <si>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</si>
  <si>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</si>
  <si>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</si>
  <si>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</si>
  <si>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</si>
  <si>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</si>
  <si>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</si>
  <si>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</si>
  <si>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</si>
  <si>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</si>
  <si>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</si>
  <si>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</si>
  <si>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</si>
  <si>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</si>
  <si>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</si>
  <si>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</si>
  <si>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</si>
  <si>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</si>
  <si>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</si>
  <si>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</si>
  <si>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</si>
  <si>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</si>
  <si>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</si>
  <si>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</si>
  <si>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</si>
  <si>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</si>
  <si>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</si>
  <si>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</si>
  <si>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</si>
  <si>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</si>
  <si>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</si>
  <si>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</si>
  <si>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</si>
  <si>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</si>
  <si>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</si>
  <si>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</si>
  <si>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</si>
  <si>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</si>
  <si>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</si>
  <si>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</si>
  <si>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</si>
  <si>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</si>
  <si>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</si>
  <si>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</si>
  <si>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</si>
  <si>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</si>
  <si>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</si>
  <si>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</si>
  <si>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</si>
  <si>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</si>
  <si>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</si>
  <si>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</si>
  <si>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</si>
  <si>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</si>
  <si>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</si>
  <si>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</si>
  <si>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</si>
  <si>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</si>
  <si>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</si>
  <si>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</si>
  <si>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</si>
  <si>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</si>
  <si>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</si>
  <si>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</si>
  <si>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</si>
  <si>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</si>
  <si>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</si>
  <si>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</si>
  <si>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</si>
  <si>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</si>
  <si>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</si>
  <si>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</si>
  <si>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</si>
  <si>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</si>
  <si>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</si>
  <si>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</si>
  <si>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</si>
  <si>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</si>
  <si>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</si>
  <si>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</si>
  <si>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</si>
  <si>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</si>
  <si>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</si>
  <si>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</si>
  <si>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</si>
  <si>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</si>
  <si>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</si>
  <si>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</si>
  <si>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</si>
  <si>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</si>
  <si>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</si>
  <si>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</si>
  <si>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</si>
  <si>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</si>
  <si>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</si>
  <si>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</si>
  <si>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</si>
  <si>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</si>
  <si>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</si>
  <si>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</si>
  <si>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</si>
  <si>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</si>
  <si>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</si>
  <si>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</si>
  <si>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</si>
  <si>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</si>
  <si>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</si>
  <si>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</si>
  <si>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</si>
  <si>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</si>
  <si>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</si>
  <si>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</si>
  <si>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</si>
  <si>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</si>
  <si>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</si>
  <si>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</si>
  <si>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</si>
  <si>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</si>
  <si>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</si>
  <si>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</si>
  <si>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</si>
  <si>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</si>
  <si>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</si>
  <si>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</si>
  <si>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</si>
  <si>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</si>
  <si>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</si>
  <si>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</si>
  <si>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</si>
  <si>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</si>
  <si>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</si>
  <si>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</si>
  <si>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</si>
  <si>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</si>
  <si>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</si>
  <si>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</si>
  <si>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</si>
  <si>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</si>
  <si>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</si>
  <si>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</si>
  <si>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</si>
  <si>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</si>
  <si>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</si>
  <si>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</si>
  <si>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</si>
  <si>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</si>
  <si>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</si>
  <si>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</si>
  <si>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</si>
  <si>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</si>
  <si>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</si>
  <si>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</si>
  <si>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</si>
  <si>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</si>
  <si>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</si>
  <si>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</si>
  <si>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</si>
  <si>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</si>
  <si>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</si>
  <si>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</si>
  <si>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</si>
  <si>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</si>
  <si>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</si>
  <si>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</si>
  <si>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</si>
  <si>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</si>
  <si>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</si>
  <si>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</si>
  <si>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</si>
  <si>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</si>
  <si>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</si>
  <si>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</si>
  <si>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</si>
  <si>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</si>
  <si>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</si>
  <si>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</si>
  <si>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</si>
  <si>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</si>
  <si>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</si>
  <si>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</si>
  <si>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</si>
  <si>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</si>
  <si>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</si>
  <si>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</si>
  <si>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</si>
  <si>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</si>
  <si>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</si>
  <si>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</si>
  <si>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</si>
  <si>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</si>
  <si>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</si>
  <si>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</si>
  <si>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</si>
  <si>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</si>
  <si>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</si>
  <si>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</si>
  <si>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</si>
  <si>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</si>
  <si>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</si>
  <si>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</si>
  <si>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</si>
  <si>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</si>
  <si>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</si>
  <si>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</si>
  <si>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</si>
  <si>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</si>
  <si>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</si>
  <si>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</si>
  <si>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</si>
  <si>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</si>
  <si>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</si>
  <si>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</si>
  <si>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</si>
  <si>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</si>
  <si>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</si>
  <si>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</si>
  <si>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</si>
  <si>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</si>
  <si>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</si>
  <si>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</si>
  <si>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</si>
  <si>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</si>
  <si>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</si>
  <si>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</si>
  <si>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</si>
  <si>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</si>
  <si>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</si>
  <si>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</si>
  <si>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</si>
  <si>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</si>
  <si>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</si>
  <si>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</si>
  <si>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</si>
  <si>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</si>
  <si>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</si>
  <si>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</si>
  <si>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</si>
  <si>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</si>
  <si>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</si>
  <si>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</si>
  <si>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</si>
  <si>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</si>
  <si>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</si>
  <si>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</si>
  <si>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</si>
  <si>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</si>
  <si>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</si>
  <si>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</si>
  <si>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</si>
  <si>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</si>
  <si>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</si>
  <si>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</si>
  <si>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</si>
  <si>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</si>
  <si>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</si>
  <si>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</si>
  <si>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</si>
  <si>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</si>
  <si>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</si>
  <si>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</si>
  <si>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</si>
  <si>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</si>
  <si>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</si>
  <si>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</si>
  <si>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</si>
  <si>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</si>
  <si>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</si>
  <si>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</si>
  <si>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</si>
  <si>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</si>
  <si>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</si>
  <si>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</si>
  <si>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</si>
  <si>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</si>
  <si>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</si>
  <si>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</si>
  <si>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</si>
  <si>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</si>
  <si>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</si>
  <si>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</si>
  <si>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</si>
  <si>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</si>
  <si>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</si>
  <si>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</si>
  <si>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</si>
  <si>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</si>
  <si>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</si>
  <si>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</si>
  <si>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</si>
  <si>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</si>
  <si>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</si>
  <si>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</si>
  <si>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</si>
  <si>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</si>
  <si>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</si>
  <si>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</si>
  <si>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</si>
  <si>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</si>
  <si>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</si>
  <si>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</si>
  <si>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</si>
  <si>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</si>
  <si>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</si>
  <si>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</si>
  <si>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</si>
  <si>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</si>
  <si>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</si>
  <si>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</si>
  <si>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</si>
  <si>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</si>
  <si>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</si>
  <si>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</si>
  <si>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</si>
  <si>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</si>
  <si>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</si>
  <si>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</si>
  <si>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</si>
  <si>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</si>
  <si>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</si>
  <si>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</si>
  <si>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</si>
  <si>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</si>
  <si>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</si>
  <si>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</si>
  <si>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</si>
  <si>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</si>
  <si>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</si>
  <si>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</si>
  <si>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</si>
  <si>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</si>
  <si>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</si>
  <si>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</si>
  <si>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</si>
  <si>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</si>
  <si>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</si>
  <si>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</si>
  <si>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</si>
  <si>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</si>
  <si>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</si>
  <si>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</si>
  <si>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</si>
  <si>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</si>
  <si>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</si>
  <si>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</si>
  <si>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</si>
  <si>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</si>
  <si>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</si>
  <si>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</si>
  <si>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</si>
  <si>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</si>
  <si>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</si>
  <si>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</si>
  <si>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</si>
  <si>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</si>
  <si>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</si>
  <si>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</si>
  <si>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</si>
  <si>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</si>
  <si>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</si>
  <si>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</si>
  <si>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</si>
  <si>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</si>
  <si>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</si>
  <si>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</si>
  <si>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</si>
  <si>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</si>
  <si>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</si>
  <si>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</si>
  <si>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</si>
  <si>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</si>
  <si>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</si>
  <si>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</si>
  <si>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</si>
  <si>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</si>
  <si>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</si>
  <si>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</si>
  <si>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</si>
  <si>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</si>
  <si>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</si>
  <si>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</si>
  <si>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</si>
  <si>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</si>
  <si>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</si>
  <si>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</si>
  <si>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</si>
  <si>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</si>
  <si>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</si>
  <si>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</si>
  <si>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</si>
  <si>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</si>
  <si>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</si>
  <si>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</si>
  <si>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</si>
  <si>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</si>
  <si>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</si>
  <si>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</si>
  <si>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</si>
  <si>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</si>
  <si>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</si>
  <si>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</si>
  <si>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</si>
  <si>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</si>
  <si>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</si>
  <si>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</si>
  <si>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</si>
  <si>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</si>
  <si>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</si>
  <si>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</si>
  <si>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</si>
  <si>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</si>
  <si>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</si>
  <si>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</si>
  <si>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</si>
  <si>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</si>
  <si>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</si>
  <si>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</si>
  <si>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</si>
  <si>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</si>
  <si>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</si>
  <si>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</si>
  <si>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</si>
  <si>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</si>
  <si>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</si>
  <si>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</si>
  <si>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</si>
  <si>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</si>
  <si>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</si>
  <si>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</si>
  <si>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</si>
  <si>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</si>
  <si>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</si>
  <si>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</si>
  <si>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</si>
  <si>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</si>
  <si>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</si>
  <si>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</si>
  <si>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</si>
  <si>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</si>
  <si>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</si>
  <si>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</si>
  <si>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</si>
  <si>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</si>
  <si>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</si>
  <si>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</si>
  <si>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</si>
  <si>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</si>
  <si>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</si>
  <si>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</si>
  <si>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</si>
  <si>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</si>
  <si>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</si>
  <si>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</si>
  <si>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</si>
  <si>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</si>
  <si>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</si>
  <si>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</si>
  <si>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</si>
  <si>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</si>
  <si>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</si>
  <si>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</si>
  <si>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</si>
  <si>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</si>
  <si>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</si>
  <si>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</si>
  <si>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</si>
  <si>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</si>
  <si>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</si>
  <si>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</si>
  <si>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</si>
  <si>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</si>
  <si>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</si>
  <si>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</si>
  <si>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</si>
  <si>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</si>
  <si>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</si>
  <si>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</si>
  <si>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</si>
  <si>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</si>
  <si>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</si>
  <si>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</si>
  <si>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</si>
  <si>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</si>
  <si>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</si>
  <si>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</si>
  <si>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</si>
  <si>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</si>
  <si>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</si>
  <si>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</si>
  <si>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</si>
  <si>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</si>
  <si>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</si>
  <si>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</si>
  <si>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</si>
  <si>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</si>
  <si>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</si>
  <si>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</si>
  <si>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</si>
  <si>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</si>
  <si>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</si>
  <si>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</si>
  <si>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</si>
  <si>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</si>
  <si>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</si>
  <si>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</si>
  <si>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</si>
  <si>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</si>
  <si>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</si>
  <si>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</si>
  <si>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</si>
  <si>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</si>
  <si>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</si>
  <si>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</si>
  <si>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</si>
  <si>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</si>
  <si>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</si>
  <si>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</si>
  <si>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</si>
  <si>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</si>
  <si>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</si>
  <si>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</si>
  <si>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</si>
  <si>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</si>
  <si>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</si>
  <si>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</si>
  <si>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</si>
  <si>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</si>
  <si>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</si>
  <si>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</si>
  <si>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</si>
  <si>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</si>
  <si>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</si>
  <si>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</si>
  <si>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</si>
  <si>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</si>
  <si>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</si>
  <si>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</si>
  <si>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</si>
  <si>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</si>
  <si>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</si>
  <si>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</si>
  <si>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</si>
  <si>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</si>
  <si>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</si>
  <si>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</si>
  <si>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</si>
  <si>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</si>
  <si>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</si>
  <si>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</si>
  <si>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</si>
  <si>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</si>
  <si>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</si>
  <si>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</si>
  <si>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</si>
  <si>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</si>
  <si>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</si>
  <si>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</si>
  <si>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</si>
  <si>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</si>
  <si>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</si>
  <si>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</si>
  <si>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</si>
  <si>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</si>
  <si>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</si>
  <si>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</si>
  <si>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</si>
  <si>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</si>
  <si>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</si>
  <si>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</si>
  <si>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</si>
  <si>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</si>
  <si>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</si>
  <si>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</si>
  <si>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</si>
  <si>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</si>
  <si>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</si>
  <si>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</si>
  <si>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</si>
  <si>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</si>
  <si>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</si>
  <si>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</si>
  <si>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</si>
  <si>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</si>
  <si>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</si>
  <si>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</si>
  <si>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</si>
  <si>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</si>
  <si>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</si>
  <si>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</si>
  <si>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</si>
  <si>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</si>
  <si>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</si>
  <si>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</si>
  <si>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</si>
  <si>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</si>
  <si>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</si>
  <si>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</si>
  <si>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</si>
  <si>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</si>
  <si>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</si>
  <si>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</si>
  <si>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</si>
  <si>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</si>
  <si>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</si>
  <si>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</si>
  <si>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</si>
  <si>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</si>
  <si>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</si>
  <si>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</si>
  <si>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</si>
  <si>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</si>
  <si>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</si>
  <si>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</si>
  <si>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</si>
  <si>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</si>
  <si>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</si>
  <si>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</si>
  <si>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</si>
  <si>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</si>
  <si>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</si>
  <si>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</si>
  <si>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</si>
  <si>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</si>
  <si>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</si>
  <si>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</si>
  <si>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</si>
  <si>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</si>
  <si>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</si>
  <si>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</si>
  <si>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</si>
  <si>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</si>
  <si>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</si>
  <si>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</si>
  <si>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</si>
  <si>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</si>
  <si>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</si>
  <si>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</si>
  <si>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</si>
  <si>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</si>
  <si>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</si>
  <si>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</si>
  <si>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</si>
  <si>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</si>
  <si>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</si>
  <si>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</si>
  <si>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</si>
  <si>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</si>
  <si>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</si>
  <si>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</si>
  <si>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</si>
  <si>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</si>
  <si>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</si>
  <si>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</si>
  <si>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</si>
  <si>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</si>
  <si>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</si>
  <si>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</si>
  <si>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</si>
  <si>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</si>
  <si>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</si>
  <si>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</si>
  <si>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</si>
  <si>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</si>
  <si>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</si>
  <si>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</si>
  <si>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</si>
  <si>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</si>
  <si>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</si>
  <si>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</si>
  <si>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</si>
  <si>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</si>
  <si>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</si>
  <si>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</si>
  <si>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</si>
  <si>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</si>
  <si>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</si>
  <si>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</si>
  <si>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</si>
  <si>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</si>
  <si>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</si>
  <si>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</si>
  <si>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</si>
  <si>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</si>
  <si>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</si>
  <si>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</si>
  <si>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</si>
  <si>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</si>
  <si>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</si>
  <si>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</si>
  <si>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</si>
  <si>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</si>
  <si>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</si>
  <si>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</si>
  <si>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</si>
  <si>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</si>
  <si>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</si>
  <si>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</si>
  <si>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</si>
  <si>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</si>
  <si>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</si>
  <si>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</si>
  <si>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</si>
  <si>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</si>
  <si>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</si>
  <si>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</si>
  <si>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</si>
  <si>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</si>
  <si>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</si>
  <si>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</si>
  <si>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</si>
  <si>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</si>
  <si>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</si>
  <si>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</si>
  <si>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</si>
  <si>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</si>
  <si>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</si>
  <si>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</si>
  <si>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</si>
  <si>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</si>
  <si>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</si>
  <si>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</si>
  <si>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</si>
  <si>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</si>
  <si>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</si>
  <si>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</si>
  <si>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</si>
  <si>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</si>
  <si>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</si>
  <si>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</si>
  <si>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</si>
  <si>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</si>
  <si>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</si>
  <si>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</si>
  <si>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</si>
  <si>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</si>
  <si>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</si>
  <si>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</si>
  <si>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</si>
  <si>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</si>
  <si>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</si>
  <si>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</si>
  <si>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</si>
  <si>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</si>
  <si>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</si>
  <si>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</si>
  <si>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</si>
  <si>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</si>
  <si>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</si>
  <si>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</si>
  <si>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</si>
  <si>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</si>
  <si>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</si>
  <si>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</si>
  <si>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</si>
  <si>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</si>
  <si>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</si>
  <si>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</si>
  <si>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</si>
  <si>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</si>
  <si>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</si>
  <si>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</si>
  <si>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</si>
  <si>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</si>
  <si>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</si>
  <si>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</si>
  <si>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</si>
  <si>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</si>
  <si>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</si>
  <si>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</si>
  <si>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</si>
  <si>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</si>
  <si>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</si>
  <si>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</si>
  <si>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</si>
  <si>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</si>
  <si>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</si>
  <si>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</si>
  <si>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</si>
  <si>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</si>
  <si>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</si>
  <si>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</si>
  <si>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</si>
  <si>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</si>
  <si>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</si>
  <si>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</si>
  <si>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</si>
  <si>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</si>
  <si>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</si>
  <si>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</si>
  <si>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</si>
  <si>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</si>
  <si>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</si>
  <si>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</si>
  <si>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</si>
  <si>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</si>
  <si>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</si>
  <si>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</si>
  <si>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</si>
  <si>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</si>
  <si>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</si>
  <si>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</si>
  <si>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</si>
  <si>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</si>
  <si>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</si>
  <si>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</si>
  <si>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</si>
  <si>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</si>
  <si>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</si>
  <si>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</si>
  <si>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</si>
  <si>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</si>
  <si>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</si>
  <si>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</si>
  <si>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</si>
  <si>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</si>
  <si>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</si>
  <si>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</si>
  <si>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</si>
  <si>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</si>
  <si>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</si>
  <si>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</si>
  <si>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</si>
  <si>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</si>
  <si>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</si>
  <si>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</si>
  <si>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</si>
  <si>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</si>
  <si>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</si>
  <si>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</si>
  <si>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</si>
  <si>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</si>
  <si>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</si>
  <si>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</si>
  <si>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</si>
  <si>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</si>
  <si>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</si>
  <si>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</si>
  <si>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</si>
  <si>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</si>
  <si>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</si>
  <si>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</si>
  <si>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</si>
  <si>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</si>
  <si>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</si>
  <si>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</si>
  <si>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</si>
  <si>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</si>
  <si>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</si>
  <si>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</si>
  <si>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</si>
  <si>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</si>
  <si>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</si>
  <si>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</si>
  <si>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</si>
  <si>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</si>
  <si>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</si>
  <si>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</si>
  <si>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</si>
  <si>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</si>
  <si>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</si>
  <si>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</si>
  <si>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</si>
  <si>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</si>
  <si>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</si>
  <si>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</si>
  <si>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</si>
  <si>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</si>
  <si>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</si>
  <si>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</si>
  <si>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</si>
  <si>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</si>
  <si>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</si>
  <si>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</si>
  <si>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</si>
  <si>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</si>
  <si>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</si>
  <si>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</si>
  <si>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</si>
  <si>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</si>
  <si>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</si>
  <si>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</si>
  <si>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</si>
  <si>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</si>
  <si>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</si>
  <si>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</si>
  <si>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</si>
  <si>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</si>
  <si>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</si>
  <si>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</si>
  <si>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</si>
  <si>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</si>
  <si>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</si>
  <si>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</si>
  <si>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</si>
  <si>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</si>
  <si>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</si>
  <si>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</si>
  <si>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</si>
  <si>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</si>
  <si>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</si>
  <si>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</si>
  <si>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</si>
  <si>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</si>
  <si>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</si>
  <si>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</si>
  <si>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</si>
  <si>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</si>
  <si>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</si>
  <si>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</si>
  <si>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</si>
  <si>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</si>
  <si>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</si>
  <si>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</si>
  <si>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</si>
  <si>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</si>
  <si>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</si>
  <si>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</si>
  <si>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</si>
  <si>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</si>
  <si>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</si>
  <si>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</si>
  <si>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</si>
  <si>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</si>
  <si>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</si>
  <si>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</si>
  <si>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</si>
  <si>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</si>
  <si>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</si>
  <si>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</si>
  <si>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</si>
  <si>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</si>
  <si>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</si>
  <si>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</si>
  <si>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</si>
  <si>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</si>
  <si>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</si>
  <si>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</si>
  <si>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</si>
  <si>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</si>
  <si>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</si>
  <si>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</si>
  <si>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</si>
  <si>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</si>
  <si>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</si>
  <si>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</si>
  <si>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</si>
  <si>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</si>
  <si>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</si>
  <si>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</si>
  <si>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</si>
  <si>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</si>
  <si>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</si>
  <si>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</si>
  <si>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</si>
  <si>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</si>
  <si>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</si>
  <si>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</si>
  <si>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</si>
  <si>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</si>
  <si>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</si>
  <si>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</si>
  <si>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</si>
  <si>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</si>
  <si>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</si>
  <si>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</si>
  <si>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</si>
  <si>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</si>
  <si>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</si>
  <si>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</si>
  <si>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</si>
  <si>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</si>
  <si>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</si>
  <si>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</si>
  <si>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</si>
  <si>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</si>
  <si>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</si>
  <si>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</si>
  <si>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</si>
  <si>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</si>
  <si>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</si>
  <si>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</si>
  <si>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</si>
  <si>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</si>
  <si>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</si>
  <si>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</si>
  <si>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</si>
  <si>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</si>
  <si>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</si>
  <si>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</si>
  <si>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</si>
  <si>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</si>
  <si>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</si>
  <si>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</si>
  <si>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</si>
  <si>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</si>
  <si>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</si>
  <si>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</si>
  <si>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</si>
  <si>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</si>
  <si>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</si>
  <si>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</si>
  <si>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</si>
  <si>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</si>
  <si>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</si>
  <si>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</si>
  <si>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</si>
  <si>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</si>
  <si>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</si>
  <si>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</si>
  <si>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</si>
  <si>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</si>
  <si>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</si>
  <si>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</si>
  <si>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</si>
  <si>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</si>
  <si>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</si>
  <si>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</si>
  <si>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</si>
  <si>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</si>
  <si>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</si>
  <si>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</si>
  <si>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</si>
  <si>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</si>
  <si>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</si>
  <si>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</si>
  <si>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</si>
  <si>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</si>
  <si>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</si>
  <si>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</si>
  <si>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</si>
  <si>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</si>
  <si>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</si>
  <si>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</si>
  <si>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</si>
  <si>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</si>
  <si>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</si>
  <si>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</si>
  <si>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</si>
  <si>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</si>
  <si>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</si>
  <si>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</si>
  <si>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</si>
  <si>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</si>
  <si>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</si>
  <si>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</si>
  <si>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</si>
  <si>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</si>
  <si>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</si>
  <si>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</si>
  <si>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</si>
  <si>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</si>
  <si>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</si>
  <si>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</si>
  <si>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</si>
  <si>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</si>
  <si>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</si>
  <si>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</si>
  <si>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</si>
  <si>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</si>
  <si>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</si>
  <si>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</si>
  <si>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</si>
  <si>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</si>
  <si>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</si>
  <si>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</si>
  <si>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</si>
  <si>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</si>
  <si>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</si>
  <si>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</si>
  <si>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</si>
  <si>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</si>
  <si>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</si>
  <si>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</si>
  <si>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</si>
  <si>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</si>
  <si>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</si>
  <si>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</si>
  <si>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</si>
  <si>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</si>
  <si>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</si>
  <si>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</si>
  <si>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</si>
  <si>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</si>
  <si>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</si>
  <si>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</si>
  <si>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</si>
  <si>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</si>
  <si>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</si>
  <si>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</si>
  <si>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</si>
  <si>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</si>
  <si>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</si>
  <si>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</si>
  <si>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</si>
  <si>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</si>
  <si>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</si>
  <si>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</si>
  <si>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</si>
  <si>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</si>
  <si>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</si>
  <si>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</si>
  <si>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</si>
  <si>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</si>
  <si>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</si>
  <si>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</si>
  <si>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</si>
  <si>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</si>
  <si>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</si>
  <si>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</si>
  <si>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</si>
  <si>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</si>
  <si>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</si>
  <si>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</si>
  <si>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</si>
  <si>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</si>
  <si>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</si>
  <si>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</si>
  <si>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</si>
  <si>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</si>
  <si>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</si>
  <si>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</si>
  <si>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</si>
  <si>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</si>
  <si>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</si>
  <si>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</si>
  <si>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</si>
  <si>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</si>
  <si>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</si>
  <si>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</si>
  <si>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</si>
  <si>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</si>
  <si>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</si>
  <si>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</si>
  <si>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</si>
  <si>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</si>
  <si>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</si>
  <si>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</si>
  <si>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</si>
  <si>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</si>
  <si>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</si>
  <si>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</si>
  <si>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</si>
  <si>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</si>
  <si>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</si>
  <si>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</si>
  <si>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</si>
  <si>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</si>
  <si>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</si>
  <si>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</si>
  <si>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</si>
  <si>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</si>
  <si>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</si>
  <si>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</si>
  <si>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</si>
  <si>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</si>
  <si>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</si>
  <si>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</si>
  <si>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</si>
  <si>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</si>
  <si>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</si>
  <si>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</si>
  <si>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</si>
  <si>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</si>
  <si>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</si>
  <si>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</si>
  <si>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</si>
  <si>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</si>
  <si>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</si>
  <si>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</si>
  <si>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</si>
  <si>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</si>
  <si>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</si>
  <si>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</si>
  <si>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</si>
  <si>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</si>
  <si>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</si>
  <si>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</si>
  <si>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</si>
  <si>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</si>
  <si>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</si>
  <si>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</si>
  <si>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</si>
  <si>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</si>
  <si>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</si>
  <si>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</si>
  <si>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</si>
  <si>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</si>
  <si>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</si>
  <si>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</si>
  <si>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</si>
  <si>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</si>
  <si>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</si>
  <si>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</si>
  <si>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</si>
  <si>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</si>
  <si>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</si>
  <si>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</si>
  <si>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</si>
  <si>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</si>
  <si>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</si>
  <si>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</si>
  <si>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</si>
  <si>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</si>
  <si>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</si>
  <si>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</si>
  <si>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</si>
  <si>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</si>
  <si>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</si>
  <si>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</si>
  <si>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</si>
  <si>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</si>
  <si>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</si>
  <si>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</si>
  <si>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</si>
  <si>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</si>
  <si>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</si>
  <si>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</si>
  <si>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</si>
  <si>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</si>
  <si>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</si>
  <si>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</si>
  <si>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</si>
  <si>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</si>
  <si>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</si>
  <si>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</si>
  <si>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</si>
  <si>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</si>
  <si>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</si>
  <si>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</si>
  <si>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</si>
  <si>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</si>
  <si>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</si>
  <si>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</si>
  <si>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</si>
  <si>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</si>
  <si>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</si>
  <si>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</si>
  <si>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</si>
  <si>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</si>
  <si>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</si>
  <si>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</si>
  <si>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</si>
  <si>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</si>
  <si>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</si>
  <si>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</si>
  <si>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</si>
  <si>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</si>
  <si>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</si>
  <si>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</si>
  <si>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</si>
  <si>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</si>
  <si>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</si>
  <si>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</si>
  <si>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</si>
  <si>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</si>
  <si>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</si>
  <si>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</si>
  <si>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</si>
  <si>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</si>
  <si>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</si>
  <si>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</si>
  <si>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</si>
  <si>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</si>
  <si>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</si>
  <si>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</si>
  <si>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</si>
  <si>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</si>
  <si>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</si>
  <si>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</si>
  <si>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</si>
  <si>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</si>
  <si>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</si>
  <si>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</si>
  <si>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</si>
  <si>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</si>
  <si>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</si>
  <si>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</si>
  <si>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</si>
  <si>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</si>
  <si>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</si>
  <si>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</si>
  <si>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</si>
  <si>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</si>
  <si>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</si>
  <si>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</si>
  <si>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</si>
  <si>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</si>
  <si>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</si>
  <si>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</si>
  <si>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</si>
  <si>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</si>
  <si>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</si>
  <si>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</si>
  <si>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</si>
  <si>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</si>
  <si>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</si>
  <si>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</si>
  <si>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</si>
  <si>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</si>
  <si>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</si>
  <si>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</si>
  <si>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</si>
  <si>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</si>
  <si>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</si>
  <si>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</si>
  <si>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</si>
  <si>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</si>
  <si>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</si>
  <si>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</si>
  <si>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</si>
  <si>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</si>
  <si>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</si>
  <si>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</si>
  <si>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</si>
  <si>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</si>
  <si>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</si>
  <si>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</si>
  <si>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</si>
  <si>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</si>
  <si>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</si>
  <si>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</si>
  <si>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</si>
  <si>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</si>
  <si>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</si>
  <si>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</si>
  <si>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</si>
  <si>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</si>
  <si>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</si>
  <si>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</si>
  <si>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</si>
  <si>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</si>
  <si>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</si>
  <si>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</si>
  <si>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</si>
  <si>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</si>
  <si>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</si>
  <si>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</si>
  <si>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</si>
  <si>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</si>
  <si>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</si>
  <si>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</si>
  <si>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</si>
  <si>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</si>
  <si>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</si>
  <si>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</si>
  <si>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</si>
  <si>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</si>
  <si>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</si>
  <si>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</si>
  <si>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</si>
  <si>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</si>
  <si>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</si>
  <si>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</si>
  <si>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</si>
  <si>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</si>
  <si>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</si>
  <si>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</si>
  <si>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</si>
  <si>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</si>
  <si>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</si>
  <si>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</si>
  <si>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</si>
  <si>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</si>
  <si>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</si>
  <si>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</si>
  <si>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</si>
  <si>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</si>
  <si>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</si>
  <si>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</si>
  <si>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</si>
  <si>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</si>
  <si>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</si>
  <si>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</si>
  <si>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</si>
  <si>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</si>
  <si>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</si>
  <si>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</si>
  <si>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</si>
  <si>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</si>
  <si>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</si>
  <si>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</si>
  <si>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</si>
  <si>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</si>
  <si>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</si>
  <si>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</si>
  <si>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</si>
  <si>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</si>
  <si>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</si>
  <si>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</si>
  <si>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</si>
  <si>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</si>
  <si>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</si>
  <si>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</si>
  <si>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</si>
  <si>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</si>
  <si>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</si>
  <si>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</si>
  <si>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</si>
  <si>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</si>
  <si>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</si>
  <si>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</si>
  <si>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</si>
  <si>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</si>
  <si>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</si>
  <si>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</si>
  <si>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</si>
  <si>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</si>
  <si>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</si>
  <si>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</si>
  <si>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</si>
  <si>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</si>
  <si>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</si>
  <si>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</si>
  <si>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</si>
  <si>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</si>
  <si>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</si>
  <si>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</si>
  <si>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</si>
  <si>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</si>
  <si>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</si>
  <si>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</si>
  <si>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</si>
  <si>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</si>
  <si>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</si>
  <si>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</si>
  <si>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</si>
  <si>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</si>
  <si>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</si>
  <si>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</si>
  <si>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</si>
  <si>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</si>
  <si>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</si>
  <si>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</si>
  <si>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</si>
  <si>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</si>
  <si>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</si>
  <si>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</si>
  <si>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</si>
  <si>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</si>
  <si>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</si>
  <si>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</si>
  <si>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</si>
  <si>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</si>
  <si>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</si>
  <si>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</si>
  <si>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</si>
  <si>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</si>
  <si>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</si>
  <si>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</si>
  <si>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</si>
  <si>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</si>
  <si>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</si>
  <si>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</si>
  <si>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</si>
  <si>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</si>
  <si>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</si>
  <si>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</si>
  <si>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</si>
  <si>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</si>
  <si>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</si>
  <si>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</si>
  <si>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</si>
  <si>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</si>
  <si>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</si>
  <si>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</si>
  <si>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</si>
  <si>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</si>
  <si>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</si>
  <si>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</si>
  <si>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</si>
  <si>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</si>
  <si>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</si>
  <si>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</si>
  <si>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</si>
  <si>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</si>
  <si>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</si>
  <si>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</si>
  <si>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</si>
  <si>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</si>
  <si>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</si>
  <si>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</si>
  <si>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</si>
  <si>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</si>
  <si>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</si>
  <si>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</si>
  <si>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</si>
  <si>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</si>
  <si>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</si>
  <si>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</si>
  <si>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</si>
  <si>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</si>
  <si>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</si>
  <si>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</si>
  <si>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</si>
  <si>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</si>
  <si>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</si>
  <si>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</si>
  <si>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</si>
  <si>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</si>
  <si>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</si>
  <si>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</si>
  <si>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</si>
  <si>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</si>
  <si>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</si>
  <si>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</si>
  <si>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</si>
  <si>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</si>
  <si>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</si>
  <si>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</si>
  <si>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</si>
  <si>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</si>
  <si>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</si>
  <si>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</si>
  <si>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</si>
  <si>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</si>
  <si>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</si>
  <si>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</si>
  <si>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</si>
  <si>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</si>
  <si>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</si>
  <si>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</si>
  <si>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</si>
  <si>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</si>
  <si>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</si>
  <si>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</si>
  <si>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</si>
  <si>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</si>
  <si>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</si>
  <si>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</si>
  <si>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</si>
  <si>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</si>
  <si>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</si>
  <si>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</si>
  <si>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</si>
  <si>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</si>
  <si>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</si>
  <si>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</si>
  <si>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</si>
  <si>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</si>
  <si>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</si>
  <si>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</si>
  <si>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</si>
  <si>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</si>
  <si>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</si>
  <si>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</si>
  <si>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</si>
  <si>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</si>
  <si>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</si>
  <si>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</si>
  <si>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</si>
  <si>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</si>
  <si>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</si>
  <si>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</si>
  <si>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</si>
  <si>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</si>
  <si>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</si>
  <si>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</si>
  <si>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</si>
  <si>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</si>
  <si>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</si>
  <si>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</si>
  <si>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</si>
  <si>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</si>
  <si>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</si>
  <si>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</si>
  <si>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</si>
  <si>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</si>
  <si>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</si>
  <si>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</si>
  <si>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</si>
  <si>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</si>
  <si>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</si>
  <si>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</si>
  <si>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</si>
  <si>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</si>
  <si>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</si>
  <si>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</si>
  <si>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</si>
  <si>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</si>
  <si>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</si>
  <si>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</si>
  <si>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</si>
  <si>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</si>
  <si>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</si>
  <si>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</si>
  <si>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</si>
  <si>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</si>
  <si>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</si>
  <si>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</si>
  <si>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</si>
  <si>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</si>
  <si>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</si>
  <si>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</si>
  <si>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</si>
  <si>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</si>
  <si>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</si>
  <si>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</si>
  <si>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</si>
  <si>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</si>
  <si>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</si>
  <si>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</si>
  <si>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</si>
  <si>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</si>
  <si>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</si>
  <si>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</si>
  <si>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</si>
  <si>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</si>
  <si>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</si>
  <si>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</si>
  <si>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</si>
  <si>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</si>
  <si>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</si>
  <si>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</si>
  <si>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</si>
  <si>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</si>
  <si>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</si>
  <si>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</si>
  <si>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</si>
  <si>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</si>
  <si>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</si>
  <si>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</si>
  <si>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</si>
  <si>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</si>
  <si>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</si>
  <si>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</si>
  <si>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</si>
  <si>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</si>
  <si>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</si>
  <si>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</si>
  <si>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</si>
  <si>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</si>
  <si>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</si>
  <si>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</si>
  <si>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</si>
  <si>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</si>
  <si>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</si>
  <si>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</si>
  <si>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</si>
  <si>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</si>
  <si>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</si>
  <si>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</si>
  <si>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</si>
  <si>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</si>
  <si>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</si>
  <si>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</si>
  <si>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</si>
  <si>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</si>
  <si>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</si>
  <si>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</si>
  <si>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</si>
  <si>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</si>
  <si>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</si>
  <si>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</si>
  <si>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</si>
  <si>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</si>
  <si>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</si>
  <si>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</si>
  <si>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</si>
  <si>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</si>
  <si>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</si>
  <si>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</si>
  <si>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</si>
  <si>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</si>
  <si>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</si>
  <si>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</si>
  <si>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</si>
  <si>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</si>
  <si>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</si>
  <si>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</si>
  <si>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</si>
  <si>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</si>
  <si>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</si>
  <si>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</si>
  <si>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</si>
  <si>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</si>
  <si>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</si>
  <si>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</si>
  <si>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</si>
  <si>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</si>
  <si>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</si>
  <si>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</si>
  <si>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</si>
  <si>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</si>
  <si>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</si>
  <si>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</si>
  <si>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</si>
  <si>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</si>
  <si>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</si>
  <si>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</si>
  <si>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</si>
  <si>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</si>
  <si>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</si>
  <si>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</si>
  <si>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</si>
  <si>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</si>
  <si>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</si>
  <si>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</si>
  <si>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</si>
  <si>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</si>
  <si>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</si>
  <si>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</si>
  <si>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</si>
  <si>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</si>
  <si>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</si>
  <si>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</si>
  <si>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</si>
  <si>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</si>
  <si>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</si>
  <si>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</si>
  <si>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</si>
  <si>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</si>
  <si>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</si>
  <si>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</si>
  <si>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</si>
  <si>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</si>
  <si>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</si>
  <si>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</si>
  <si>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</si>
  <si>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</si>
  <si>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</si>
  <si>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</si>
  <si>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</si>
  <si>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</si>
  <si>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</si>
  <si>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</si>
  <si>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</si>
  <si>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</si>
  <si>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</si>
  <si>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</si>
  <si>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</si>
  <si>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</si>
  <si>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</si>
  <si>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</si>
  <si>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</si>
  <si>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</si>
  <si>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</si>
  <si>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</si>
  <si>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</si>
  <si>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</si>
  <si>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</si>
  <si>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</si>
  <si>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</si>
  <si>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</si>
  <si>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</si>
  <si>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</si>
  <si>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</si>
  <si>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</si>
  <si>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</si>
  <si>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</si>
  <si>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</si>
  <si>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</si>
  <si>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</si>
  <si>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</si>
  <si>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</si>
  <si>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</si>
  <si>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</si>
  <si>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</si>
  <si>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</si>
  <si>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</si>
  <si>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</si>
  <si>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</si>
  <si>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</si>
  <si>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</si>
  <si>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</si>
  <si>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</si>
  <si>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</si>
  <si>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</si>
  <si>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</si>
  <si>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</si>
  <si>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</si>
  <si>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</si>
  <si>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</si>
  <si>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</si>
  <si>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</si>
  <si>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</si>
  <si>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</si>
  <si>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</si>
  <si>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</si>
  <si>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</si>
  <si>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</si>
  <si>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</si>
  <si>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</si>
  <si>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</si>
  <si>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</si>
  <si>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</si>
  <si>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</si>
  <si>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</si>
  <si>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</si>
  <si>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</si>
  <si>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</si>
  <si>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</si>
  <si>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</si>
  <si>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</si>
  <si>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</si>
  <si>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</si>
  <si>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</si>
  <si>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</si>
  <si>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</si>
  <si>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</si>
  <si>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</si>
  <si>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</si>
  <si>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</si>
  <si>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</si>
  <si>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</si>
  <si>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</si>
  <si>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</si>
  <si>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</si>
  <si>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</si>
  <si>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</si>
  <si>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</si>
  <si>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</si>
  <si>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</si>
  <si>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</si>
  <si>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</si>
  <si>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</si>
  <si>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</si>
  <si>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</si>
  <si>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</si>
  <si>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</si>
  <si>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</si>
  <si>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</si>
  <si>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</si>
  <si>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</si>
  <si>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</si>
  <si>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</si>
  <si>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</si>
  <si>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</si>
  <si>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</si>
  <si>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</si>
  <si>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</si>
  <si>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</si>
  <si>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</si>
  <si>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</si>
  <si>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</si>
  <si>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</si>
  <si>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</si>
  <si>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</si>
  <si>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</si>
  <si>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</si>
  <si>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</si>
  <si>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</si>
  <si>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</si>
  <si>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</si>
  <si>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</si>
  <si>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</si>
  <si>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</si>
  <si>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</si>
  <si>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</si>
  <si>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</si>
  <si>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</si>
  <si>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</si>
  <si>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</si>
  <si>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</si>
  <si>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</si>
  <si>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</si>
  <si>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</si>
  <si>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</si>
  <si>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</si>
  <si>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</si>
  <si>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</si>
  <si>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</si>
  <si>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</si>
  <si>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</si>
  <si>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</si>
  <si>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</si>
  <si>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</si>
  <si>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</si>
  <si>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</si>
  <si>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</si>
  <si>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</si>
  <si>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</si>
  <si>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</si>
  <si>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</si>
  <si>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</si>
  <si>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</si>
  <si>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</si>
  <si>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</si>
  <si>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</si>
  <si>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</si>
  <si>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</si>
  <si>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</si>
  <si>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</si>
  <si>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</si>
  <si>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</si>
  <si>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</si>
  <si>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</si>
  <si>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</si>
  <si>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</si>
  <si>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</si>
  <si>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</si>
  <si>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</si>
  <si>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</si>
  <si>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</si>
  <si>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</si>
  <si>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</si>
  <si>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</si>
  <si>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</si>
  <si>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</si>
  <si>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</si>
  <si>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</si>
  <si>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</si>
  <si>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</si>
  <si>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</si>
  <si>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</si>
  <si>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</si>
  <si>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</si>
  <si>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</si>
  <si>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</si>
  <si>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</si>
  <si>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</si>
  <si>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</si>
  <si>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</si>
  <si>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</si>
  <si>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</si>
  <si>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</si>
  <si>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</si>
  <si>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</si>
  <si>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</si>
  <si>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</si>
  <si>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</si>
  <si>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</si>
  <si>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</si>
  <si>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</si>
  <si>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</si>
  <si>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</si>
  <si>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</si>
  <si>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</si>
  <si>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</si>
  <si>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</si>
  <si>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</si>
  <si>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</si>
  <si>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</si>
  <si>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</si>
  <si>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</si>
  <si>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</si>
  <si>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</si>
  <si>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</si>
  <si>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</si>
  <si>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</si>
  <si>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</si>
  <si>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</si>
  <si>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</si>
  <si>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</si>
  <si>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</si>
  <si>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</si>
  <si>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</si>
  <si>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</si>
  <si>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</si>
  <si>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</si>
  <si>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</si>
  <si>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</si>
  <si>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</si>
  <si>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</si>
  <si>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</si>
  <si>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</si>
  <si>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</si>
  <si>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</si>
  <si>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</si>
  <si>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</si>
  <si>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</si>
  <si>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</si>
  <si>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</si>
  <si>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</si>
  <si>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</si>
  <si>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</si>
  <si>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</si>
  <si>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</si>
  <si>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</si>
  <si>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</si>
  <si>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</si>
  <si>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</si>
  <si>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</si>
  <si>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</si>
  <si>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</si>
  <si>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</si>
  <si>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</si>
  <si>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</si>
  <si>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</si>
  <si>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</si>
  <si>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</si>
  <si>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</si>
  <si>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</si>
  <si>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</si>
  <si>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</si>
  <si>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</si>
  <si>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</si>
  <si>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</si>
  <si>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</si>
  <si>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</si>
  <si>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</si>
  <si>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</si>
  <si>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</si>
  <si>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</si>
  <si>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</si>
  <si>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</si>
  <si>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</si>
  <si>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</si>
  <si>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</si>
  <si>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</si>
  <si>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</si>
  <si>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</si>
  <si>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</si>
  <si>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</si>
  <si>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</si>
  <si>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</si>
  <si>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</si>
  <si>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</si>
  <si>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</si>
  <si>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</si>
  <si>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</si>
  <si>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</si>
  <si>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</si>
  <si>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</si>
  <si>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</si>
  <si>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</si>
  <si>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</si>
  <si>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</si>
  <si>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</si>
  <si>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</si>
  <si>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</si>
  <si>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</si>
  <si>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</si>
  <si>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</si>
  <si>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</si>
  <si>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</si>
  <si>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</si>
  <si>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</si>
  <si>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</si>
  <si>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</si>
  <si>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</si>
  <si>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</si>
  <si>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</si>
  <si>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</si>
  <si>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</si>
  <si>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</si>
  <si>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</si>
  <si>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</si>
  <si>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</si>
  <si>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</si>
  <si>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</si>
  <si>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</si>
  <si>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</si>
  <si>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</si>
  <si>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</si>
  <si>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</si>
  <si>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</si>
  <si>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</si>
  <si>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</si>
  <si>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</si>
  <si>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</si>
  <si>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</si>
  <si>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</si>
  <si>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</si>
  <si>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</si>
  <si>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</si>
  <si>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</si>
  <si>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</si>
  <si>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</si>
  <si>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</si>
  <si>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</si>
  <si>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</si>
  <si>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</si>
  <si>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</si>
  <si>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</si>
  <si>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</si>
  <si>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</si>
  <si>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</si>
  <si>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</si>
  <si>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</si>
  <si>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</si>
  <si>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</si>
  <si>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</si>
  <si>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</si>
  <si>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</si>
  <si>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</si>
  <si>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</si>
  <si>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</si>
  <si>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</si>
  <si>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</si>
  <si>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</si>
  <si>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</si>
  <si>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</si>
  <si>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</si>
  <si>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</si>
  <si>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</si>
  <si>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</si>
  <si>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</si>
  <si>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</si>
  <si>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</si>
  <si>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</si>
  <si>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</si>
  <si>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</si>
  <si>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</si>
  <si>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</si>
  <si>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</si>
  <si>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</si>
  <si>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</si>
  <si>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</si>
  <si>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</si>
  <si>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</si>
  <si>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</si>
  <si>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</si>
  <si>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</si>
  <si>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</si>
  <si>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</si>
  <si>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</si>
  <si>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</si>
  <si>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</si>
  <si>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</si>
  <si>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</si>
  <si>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</si>
  <si>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</si>
  <si>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</si>
  <si>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</si>
  <si>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</si>
  <si>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</si>
  <si>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</si>
  <si>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</si>
  <si>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</si>
  <si>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</si>
  <si>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</si>
  <si>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</si>
  <si>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</si>
  <si>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</si>
  <si>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</si>
  <si>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</si>
  <si>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</si>
  <si>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</si>
  <si>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</si>
  <si>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</si>
  <si>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</si>
  <si>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</si>
  <si>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</si>
  <si>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</si>
  <si>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</si>
  <si>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</si>
  <si>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</si>
  <si>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</si>
  <si>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</si>
  <si>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</si>
  <si>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</si>
  <si>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</si>
  <si>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</si>
  <si>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</si>
  <si>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</si>
  <si>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</si>
  <si>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</si>
  <si>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</si>
  <si>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</si>
  <si>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</si>
  <si>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</si>
  <si>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</si>
  <si>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</si>
  <si>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</si>
  <si>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</si>
  <si>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</si>
  <si>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</si>
  <si>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</si>
  <si>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</si>
  <si>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</si>
  <si>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</si>
  <si>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</si>
  <si>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</si>
  <si>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</si>
  <si>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</si>
  <si>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</si>
  <si>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</si>
  <si>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</si>
  <si>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</si>
  <si>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</si>
  <si>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</si>
  <si>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</si>
  <si>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</si>
  <si>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</si>
  <si>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</si>
  <si>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</si>
  <si>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</si>
  <si>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</si>
  <si>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</si>
  <si>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</si>
  <si>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</si>
  <si>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</si>
  <si>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</si>
  <si>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</si>
  <si>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</si>
  <si>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</si>
  <si>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</si>
  <si>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</si>
  <si>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</si>
  <si>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</si>
  <si>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</si>
  <si>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</si>
  <si>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</si>
  <si>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</si>
  <si>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</si>
  <si>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</si>
  <si>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</si>
  <si>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</si>
  <si>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</si>
  <si>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</si>
  <si>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</si>
  <si>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</si>
  <si>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</si>
  <si>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</si>
  <si>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</si>
  <si>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</si>
  <si>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</si>
  <si>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</si>
  <si>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</si>
  <si>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</si>
  <si>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</si>
  <si>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</si>
  <si>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</si>
  <si>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</si>
  <si>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</si>
  <si>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</si>
  <si>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</si>
  <si>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</si>
  <si>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</si>
  <si>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</si>
  <si>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</si>
  <si>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</si>
  <si>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</si>
  <si>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</si>
  <si>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</si>
  <si>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</si>
  <si>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</si>
  <si>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</si>
  <si>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</si>
  <si>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</si>
  <si>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</si>
  <si>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</si>
  <si>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</si>
  <si>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</si>
  <si>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</si>
  <si>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</si>
  <si>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</si>
  <si>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</si>
  <si>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</si>
  <si>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</si>
  <si>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</si>
  <si>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</si>
  <si>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</si>
  <si>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</si>
  <si>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</si>
  <si>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</si>
  <si>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</si>
  <si>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</si>
  <si>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</si>
  <si>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</si>
  <si>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</si>
  <si>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</si>
  <si>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</si>
  <si>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</si>
  <si>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</si>
  <si>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</si>
  <si>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</si>
  <si>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</si>
  <si>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</si>
  <si>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</si>
  <si>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</si>
  <si>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</si>
  <si>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</si>
  <si>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</si>
  <si>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</si>
  <si>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</si>
  <si>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</si>
  <si>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</si>
  <si>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</si>
  <si>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</si>
  <si>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</si>
  <si>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</si>
  <si>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</si>
  <si>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</si>
  <si>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</si>
  <si>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</si>
  <si>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</si>
  <si>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</si>
  <si>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</si>
  <si>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</si>
  <si>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</si>
  <si>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</si>
  <si>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</si>
  <si>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</si>
  <si>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</si>
  <si>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</si>
  <si>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</si>
  <si>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</si>
  <si>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</si>
  <si>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</si>
  <si>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</si>
  <si>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</si>
  <si>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</si>
  <si>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</si>
  <si>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</si>
  <si>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</si>
  <si>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</si>
  <si>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</si>
  <si>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</si>
  <si>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</si>
  <si>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</si>
  <si>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</si>
  <si>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</si>
  <si>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</si>
  <si>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</si>
  <si>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</si>
  <si>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</si>
  <si>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</si>
  <si>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</si>
  <si>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</si>
  <si>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</si>
  <si>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</si>
  <si>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</si>
  <si>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</si>
  <si>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</si>
  <si>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</si>
  <si>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</si>
  <si>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</si>
  <si>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</si>
  <si>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</si>
  <si>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</si>
  <si>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</si>
  <si>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</si>
  <si>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</si>
  <si>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</si>
  <si>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</si>
  <si>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</si>
  <si>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</si>
  <si>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</si>
  <si>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</si>
  <si>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</si>
  <si>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</si>
  <si>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</si>
  <si>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</si>
  <si>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</si>
  <si>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</si>
  <si>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</si>
  <si>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</si>
  <si>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</si>
  <si>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</si>
  <si>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</si>
  <si>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</si>
  <si>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</si>
  <si>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</si>
  <si>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</si>
  <si>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</si>
  <si>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</si>
  <si>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</si>
  <si>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</si>
  <si>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</si>
  <si>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</si>
  <si>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</si>
  <si>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</si>
  <si>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</si>
  <si>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</si>
  <si>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</si>
  <si>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</si>
  <si>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</si>
  <si>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</si>
  <si>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</si>
  <si>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</si>
  <si>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</si>
  <si>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</si>
  <si>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</si>
  <si>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</si>
  <si>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</si>
  <si>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</si>
  <si>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</si>
  <si>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</si>
  <si>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</si>
  <si>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</si>
  <si>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</si>
  <si>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</si>
  <si>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</si>
  <si>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</si>
  <si>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</si>
  <si>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</si>
  <si>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</si>
  <si>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</si>
  <si>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</si>
  <si>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</si>
  <si>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</si>
  <si>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</si>
  <si>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</si>
  <si>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</si>
  <si>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</si>
  <si>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</si>
  <si>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</si>
  <si>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</si>
  <si>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</si>
  <si>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</si>
  <si>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</si>
  <si>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</si>
  <si>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</si>
  <si>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</si>
  <si>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</si>
  <si>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</si>
  <si>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</si>
  <si>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</si>
  <si>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</si>
  <si>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</si>
  <si>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</si>
  <si>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</si>
  <si>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</si>
  <si>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</si>
  <si>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</si>
  <si>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</si>
  <si>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</si>
  <si>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</si>
  <si>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</si>
  <si>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</si>
  <si>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</si>
  <si>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</si>
  <si>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</si>
  <si>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</si>
  <si>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</si>
  <si>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</si>
  <si>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</si>
  <si>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</si>
  <si>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</si>
  <si>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</si>
  <si>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</si>
  <si>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</si>
  <si>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</si>
  <si>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</si>
  <si>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</si>
  <si>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</si>
  <si>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</si>
  <si>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</si>
  <si>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</si>
  <si>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</si>
  <si>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</si>
  <si>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</si>
  <si>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</si>
  <si>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</si>
  <si>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</si>
  <si>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</si>
  <si>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</si>
  <si>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</si>
  <si>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</si>
  <si>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</si>
  <si>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</si>
  <si>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</si>
  <si>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</si>
  <si>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</si>
  <si>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</si>
  <si>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</si>
  <si>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</si>
  <si>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</si>
  <si>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</si>
  <si>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</si>
  <si>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</si>
  <si>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</si>
  <si>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</si>
  <si>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</si>
  <si>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</si>
  <si>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</si>
  <si>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</si>
  <si>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</si>
  <si>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</si>
  <si>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</si>
  <si>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</si>
  <si>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</si>
  <si>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</si>
  <si>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</si>
  <si>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</si>
  <si>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</si>
  <si>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</si>
  <si>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</si>
  <si>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</si>
  <si>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</si>
  <si>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</si>
  <si>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</si>
  <si>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</si>
  <si>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</si>
  <si>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</si>
  <si>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</si>
  <si>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</si>
  <si>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</si>
  <si>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</si>
  <si>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</si>
  <si>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</si>
  <si>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</si>
  <si>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</si>
  <si>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</si>
  <si>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</si>
  <si>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</si>
  <si>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</si>
  <si>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</si>
  <si>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</si>
  <si>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</si>
  <si>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</si>
  <si>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</si>
  <si>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</si>
  <si>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</si>
  <si>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</si>
  <si>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</si>
  <si>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</si>
  <si>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</si>
  <si>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</si>
  <si>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</si>
  <si>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</si>
  <si>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</si>
  <si>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</si>
  <si>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</si>
  <si>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</si>
  <si>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</si>
  <si>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</si>
  <si>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</si>
  <si>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</si>
  <si>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</si>
  <si>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</si>
  <si>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</si>
  <si>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</si>
  <si>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</si>
  <si>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</si>
  <si>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</si>
  <si>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</si>
  <si>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</si>
  <si>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</si>
  <si>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</si>
  <si>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</si>
  <si>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</si>
  <si>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</si>
  <si>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</si>
  <si>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</si>
  <si>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</si>
  <si>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</si>
  <si>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</si>
  <si>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</si>
  <si>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</si>
  <si>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</si>
  <si>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</si>
  <si>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</si>
  <si>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</si>
  <si>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</si>
  <si>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</si>
  <si>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</si>
  <si>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</si>
  <si>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</si>
  <si>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</si>
  <si>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</si>
  <si>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</si>
  <si>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</si>
  <si>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</si>
  <si>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</si>
  <si>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</si>
  <si>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</si>
  <si>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</si>
  <si>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</si>
  <si>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</si>
  <si>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</si>
  <si>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</si>
  <si>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</si>
  <si>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</si>
  <si>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</si>
  <si>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</si>
  <si>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</si>
  <si>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</si>
  <si>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</si>
  <si>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</si>
  <si>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</si>
  <si>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</si>
  <si>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</si>
  <si>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</si>
  <si>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</si>
  <si>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</si>
  <si>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</si>
  <si>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</si>
  <si>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</si>
  <si>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</si>
  <si>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</si>
  <si>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</si>
  <si>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</si>
  <si>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</si>
  <si>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</si>
  <si>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</si>
  <si>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</si>
  <si>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</si>
  <si>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</si>
  <si>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</si>
  <si>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</si>
  <si>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</si>
  <si>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</si>
  <si>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</si>
  <si>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</si>
  <si>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</si>
  <si>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</si>
  <si>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</si>
  <si>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</si>
  <si>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</si>
  <si>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</si>
  <si>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</si>
  <si>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</si>
  <si>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</si>
  <si>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</si>
  <si>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</si>
  <si>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</si>
  <si>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</si>
  <si>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</si>
  <si>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</si>
  <si>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</si>
  <si>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</si>
  <si>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</si>
  <si>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</si>
  <si>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</si>
  <si>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</si>
  <si>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</si>
  <si>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</si>
  <si>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</si>
  <si>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</si>
  <si>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</si>
  <si>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</si>
  <si>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</si>
  <si>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</si>
  <si>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</si>
  <si>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</si>
  <si>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</si>
  <si>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</si>
  <si>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</si>
  <si>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</si>
  <si>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</si>
  <si>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</si>
  <si>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</si>
  <si>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</si>
  <si>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</si>
  <si>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</si>
  <si>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</si>
  <si>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</si>
  <si>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</si>
  <si>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</si>
  <si>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</si>
  <si>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</si>
  <si>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</si>
  <si>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</si>
  <si>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</si>
  <si>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</si>
  <si>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</si>
  <si>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</si>
  <si>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</si>
  <si>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</si>
  <si>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</si>
  <si>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</si>
  <si>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</si>
  <si>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</si>
  <si>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</si>
  <si>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</si>
  <si>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</si>
  <si>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</si>
  <si>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</si>
  <si>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</si>
  <si>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</si>
  <si>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</si>
  <si>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</si>
  <si>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</si>
  <si>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</si>
  <si>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</si>
  <si>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</si>
  <si>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</si>
  <si>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</si>
  <si>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</si>
  <si>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</si>
  <si>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</si>
  <si>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</si>
  <si>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</si>
  <si>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</si>
  <si>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</si>
  <si>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</si>
  <si>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</si>
  <si>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</si>
  <si>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</si>
  <si>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</si>
  <si>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</si>
  <si>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</si>
  <si>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</si>
  <si>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</si>
  <si>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</si>
  <si>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</si>
  <si>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</si>
  <si>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</si>
  <si>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</si>
  <si>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</si>
  <si>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</si>
  <si>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</si>
  <si>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</si>
  <si>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</si>
  <si>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</si>
  <si>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</si>
  <si>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</si>
  <si>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</si>
  <si>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</si>
  <si>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</si>
  <si>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</si>
  <si>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</si>
  <si>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</si>
  <si>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</si>
  <si>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</si>
  <si>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</si>
  <si>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</si>
  <si>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</si>
  <si>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</si>
  <si>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</si>
  <si>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</si>
  <si>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</si>
  <si>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</si>
  <si>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</si>
  <si>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</si>
  <si>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</si>
  <si>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</si>
  <si>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</si>
  <si>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</si>
  <si>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</si>
  <si>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</si>
  <si>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</si>
  <si>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</si>
  <si>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</si>
  <si>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</si>
  <si>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</si>
  <si>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</si>
  <si>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</si>
  <si>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</si>
  <si>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</si>
  <si>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</si>
  <si>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</si>
  <si>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</si>
  <si>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</si>
  <si>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</si>
  <si>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</si>
  <si>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</si>
  <si>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</si>
  <si>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</si>
  <si>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</si>
  <si>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</si>
  <si>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</si>
  <si>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</si>
  <si>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</si>
  <si>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</si>
  <si>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</si>
  <si>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</si>
  <si>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</si>
  <si>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</si>
  <si>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</si>
  <si>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</si>
  <si>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</si>
  <si>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</si>
  <si>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</si>
  <si>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</si>
  <si>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</si>
  <si>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</si>
  <si>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</si>
  <si>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</si>
  <si>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</si>
  <si>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</si>
  <si>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</si>
  <si>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</si>
  <si>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</si>
  <si>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</si>
  <si>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</si>
  <si>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</si>
  <si>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</si>
  <si>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</si>
  <si>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</si>
  <si>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</si>
  <si>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</si>
  <si>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</si>
  <si>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</si>
  <si>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</si>
  <si>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</si>
  <si>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</si>
  <si>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</si>
  <si>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</si>
  <si>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</si>
  <si>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</si>
  <si>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</si>
  <si>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</si>
  <si>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</si>
  <si>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</si>
  <si>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</si>
  <si>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</si>
  <si>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</si>
  <si>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</si>
  <si>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</si>
  <si>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</si>
  <si>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</si>
  <si>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</si>
  <si>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</si>
  <si>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</si>
  <si>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</si>
  <si>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</si>
  <si>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</si>
  <si>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</si>
  <si>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</si>
  <si>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</si>
  <si>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</si>
  <si>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</si>
  <si>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</si>
  <si>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</si>
  <si>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</si>
  <si>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</si>
  <si>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</si>
  <si>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</si>
  <si>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</si>
  <si>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</si>
  <si>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</si>
  <si>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</si>
  <si>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</si>
  <si>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</si>
  <si>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</si>
  <si>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</si>
  <si>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</si>
  <si>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</si>
  <si>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</si>
  <si>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</si>
  <si>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</si>
  <si>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</si>
  <si>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</si>
  <si>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</si>
  <si>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</si>
  <si>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</si>
  <si>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</si>
  <si>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</si>
  <si>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</si>
  <si>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</si>
  <si>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</si>
  <si>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</si>
  <si>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</si>
  <si>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</si>
  <si>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</si>
  <si>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</si>
  <si>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</si>
  <si>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</si>
  <si>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</si>
  <si>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</si>
  <si>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</si>
  <si>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</si>
  <si>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</si>
  <si>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</si>
  <si>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</si>
  <si>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</si>
  <si>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</si>
  <si>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</si>
  <si>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</si>
  <si>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</si>
  <si>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</si>
  <si>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</si>
  <si>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</si>
  <si>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</si>
  <si>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</si>
  <si>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</si>
  <si>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</si>
  <si>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</si>
  <si>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</si>
  <si>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</si>
  <si>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</si>
  <si>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</si>
  <si>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</si>
  <si>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</si>
  <si>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</si>
  <si>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</si>
  <si>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</si>
  <si>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</si>
  <si>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</si>
  <si>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</si>
  <si>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</si>
  <si>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</si>
  <si>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</si>
  <si>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</si>
  <si>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</si>
  <si>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</si>
  <si>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</si>
  <si>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</si>
  <si>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</si>
  <si>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</si>
  <si>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</si>
  <si>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</si>
  <si>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</si>
  <si>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</si>
  <si>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</si>
  <si>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</si>
  <si>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</si>
  <si>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</si>
  <si>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</si>
  <si>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</si>
  <si>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</si>
  <si>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</si>
  <si>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</si>
  <si>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</si>
  <si>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</si>
  <si>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</si>
  <si>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</si>
  <si>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</si>
  <si>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</si>
  <si>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</si>
  <si>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</si>
  <si>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</si>
  <si>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</si>
  <si>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</si>
  <si>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</si>
  <si>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</si>
  <si>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</si>
  <si>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</si>
  <si>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</si>
  <si>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</si>
  <si>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</si>
  <si>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</si>
  <si>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</si>
  <si>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</si>
  <si>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</si>
  <si>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</si>
  <si>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</si>
  <si>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</si>
  <si>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</si>
  <si>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</si>
  <si>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</si>
  <si>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</si>
  <si>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</si>
  <si>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</si>
  <si>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</si>
  <si>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</si>
  <si>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</si>
  <si>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</si>
  <si>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</si>
  <si>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</si>
  <si>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</si>
  <si>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</si>
  <si>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</si>
  <si>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</si>
  <si>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</si>
  <si>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</si>
  <si>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</si>
  <si>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</si>
  <si>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</si>
  <si>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</si>
  <si>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</si>
  <si>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</si>
  <si>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</si>
  <si>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</si>
  <si>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</si>
  <si>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</si>
  <si>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</si>
  <si>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</si>
  <si>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</si>
  <si>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</si>
  <si>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</si>
  <si>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</si>
  <si>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</si>
  <si>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</si>
  <si>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</si>
  <si>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</si>
  <si>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</si>
  <si>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</si>
  <si>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</si>
  <si>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</si>
  <si>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</si>
  <si>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</si>
  <si>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</si>
  <si>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</si>
  <si>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</si>
  <si>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</si>
  <si>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</si>
  <si>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</si>
  <si>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</si>
  <si>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</si>
  <si>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</si>
  <si>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</si>
  <si>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</si>
  <si>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</si>
  <si>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</si>
  <si>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</si>
  <si>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</si>
  <si>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</si>
  <si>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</si>
  <si>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</si>
  <si>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</si>
  <si>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</si>
  <si>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</si>
  <si>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</si>
  <si>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</si>
  <si>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</si>
  <si>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</si>
  <si>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</si>
  <si>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</si>
  <si>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</si>
  <si>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</si>
  <si>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</si>
  <si>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</si>
  <si>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</si>
  <si>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</si>
  <si>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</si>
  <si>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</si>
  <si>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</si>
  <si>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</si>
  <si>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</si>
  <si>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</si>
  <si>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</si>
  <si>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</si>
  <si>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</si>
  <si>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</si>
  <si>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</si>
  <si>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</si>
  <si>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</si>
  <si>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</si>
  <si>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</si>
  <si>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</si>
  <si>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</si>
  <si>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</si>
  <si>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</si>
  <si>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</si>
  <si>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</si>
  <si>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</si>
  <si>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</si>
  <si>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</si>
  <si>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</si>
  <si>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</si>
  <si>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</si>
  <si>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</si>
  <si>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</si>
  <si>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</si>
  <si>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</si>
  <si>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</si>
  <si>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</si>
  <si>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</si>
  <si>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</si>
  <si>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</si>
  <si>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</si>
  <si>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</si>
  <si>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</si>
  <si>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</si>
  <si>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</si>
  <si>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</si>
  <si>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</si>
  <si>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</si>
  <si>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</si>
  <si>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</si>
  <si>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</si>
  <si>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</si>
  <si>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</si>
  <si>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</si>
  <si>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</si>
  <si>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</si>
  <si>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</si>
  <si>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</si>
  <si>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</si>
  <si>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</si>
  <si>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</si>
  <si>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</si>
  <si>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</si>
  <si>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</si>
  <si>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</si>
  <si>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</si>
  <si>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</si>
  <si>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</si>
  <si>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</si>
  <si>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</si>
  <si>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</si>
  <si>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</si>
  <si>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</si>
  <si>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</si>
  <si>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</si>
  <si>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</si>
  <si>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</si>
  <si>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</si>
  <si>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</si>
  <si>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</si>
  <si>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</si>
  <si>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</si>
  <si>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</si>
  <si>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</si>
  <si>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</si>
  <si>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</si>
  <si>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</si>
  <si>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</si>
  <si>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</si>
  <si>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</si>
  <si>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</si>
  <si>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</si>
  <si>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</si>
  <si>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</si>
  <si>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</si>
  <si>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</si>
  <si>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</si>
  <si>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</si>
  <si>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</si>
  <si>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</si>
  <si>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</si>
  <si>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</si>
  <si>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</si>
  <si>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</si>
  <si>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</si>
  <si>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</si>
  <si>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</si>
  <si>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</si>
  <si>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</si>
  <si>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</si>
  <si>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</si>
  <si>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</si>
  <si>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</si>
  <si>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</si>
  <si>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</si>
  <si>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</si>
  <si>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</si>
  <si>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</si>
  <si>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</si>
  <si>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</si>
  <si>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</si>
  <si>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</si>
  <si>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</si>
  <si>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</si>
  <si>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</si>
  <si>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</si>
  <si>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</si>
  <si>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</si>
  <si>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</si>
  <si>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</si>
  <si>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</si>
  <si>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</si>
  <si>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</si>
  <si>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</si>
  <si>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</si>
  <si>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</si>
  <si>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</si>
  <si>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</si>
  <si>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</si>
  <si>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</si>
  <si>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</si>
  <si>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</si>
  <si>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</si>
  <si>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</si>
  <si>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</si>
  <si>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</si>
  <si>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</si>
  <si>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</si>
  <si>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</si>
  <si>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</si>
  <si>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</si>
  <si>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</si>
  <si>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</si>
  <si>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</si>
  <si>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</si>
  <si>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</si>
  <si>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</si>
  <si>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</si>
  <si>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</si>
  <si>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</si>
  <si>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</si>
  <si>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</si>
  <si>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</si>
  <si>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</si>
  <si>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</si>
  <si>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</si>
  <si>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</si>
  <si>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</si>
  <si>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</si>
  <si>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</si>
  <si>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</si>
  <si>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</si>
  <si>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</si>
  <si>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</si>
  <si>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</si>
  <si>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</si>
  <si>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</si>
  <si>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</si>
  <si>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</si>
  <si>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</si>
  <si>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</si>
  <si>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</si>
  <si>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</si>
  <si>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</si>
  <si>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</si>
  <si>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</si>
  <si>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</si>
  <si>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</si>
  <si>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</si>
  <si>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</si>
  <si>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</si>
  <si>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</si>
  <si>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</si>
  <si>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</si>
  <si>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</si>
  <si>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</si>
  <si>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</si>
  <si>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</si>
  <si>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</si>
  <si>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</si>
  <si>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</si>
  <si>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</si>
  <si>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</si>
  <si>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</si>
  <si>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</si>
  <si>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</si>
  <si>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</si>
  <si>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</si>
  <si>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</si>
  <si>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</si>
  <si>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</si>
  <si>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</si>
  <si>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</si>
  <si>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</si>
  <si>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</si>
  <si>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</si>
  <si>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</si>
  <si>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</si>
  <si>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</si>
  <si>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</si>
  <si>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</si>
  <si>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</si>
  <si>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</si>
  <si>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</si>
  <si>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</si>
  <si>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</si>
  <si>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</si>
  <si>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</si>
  <si>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</si>
  <si>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</si>
  <si>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</si>
  <si>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</si>
  <si>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</si>
  <si>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</si>
  <si>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</si>
  <si>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</si>
  <si>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</si>
  <si>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</si>
  <si>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</si>
  <si>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</si>
  <si>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</si>
  <si>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</si>
  <si>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</si>
  <si>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</si>
  <si>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</si>
  <si>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</si>
  <si>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</si>
  <si>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</si>
  <si>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</si>
  <si>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</si>
  <si>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</si>
  <si>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</si>
  <si>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</si>
  <si>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</si>
  <si>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</si>
  <si>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</si>
  <si>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</si>
  <si>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</si>
  <si>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</si>
  <si>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</si>
  <si>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</si>
  <si>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</si>
  <si>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</si>
  <si>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</si>
  <si>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</si>
  <si>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</si>
  <si>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</si>
  <si>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</si>
  <si>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</si>
  <si>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</si>
  <si>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</si>
  <si>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</si>
  <si>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</si>
  <si>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</si>
  <si>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</si>
  <si>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</si>
  <si>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</si>
  <si>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</si>
  <si>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</si>
  <si>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</si>
  <si>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</si>
  <si>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</si>
  <si>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</si>
  <si>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</si>
  <si>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</si>
  <si>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</si>
  <si>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</si>
  <si>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</si>
  <si>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</si>
  <si>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</si>
  <si>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</si>
  <si>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</si>
  <si>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</si>
  <si>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</si>
  <si>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</si>
  <si>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</si>
  <si>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</si>
  <si>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</si>
  <si>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</si>
  <si>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</si>
  <si>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</si>
  <si>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</si>
  <si>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</si>
  <si>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</si>
  <si>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</si>
  <si>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</si>
  <si>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</si>
  <si>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</si>
  <si>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</si>
  <si>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</si>
  <si>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</si>
  <si>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</si>
  <si>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</si>
  <si>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</si>
  <si>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</si>
  <si>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</si>
  <si>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</si>
  <si>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</si>
  <si>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</si>
  <si>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</si>
  <si>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</si>
  <si>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</si>
  <si>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</si>
  <si>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</si>
  <si>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</si>
  <si>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</si>
  <si>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</si>
  <si>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</si>
  <si>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</si>
  <si>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</si>
  <si>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</si>
  <si>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</si>
  <si>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</si>
  <si>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</si>
  <si>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</si>
  <si>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</si>
  <si>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</si>
  <si>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</si>
  <si>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</si>
  <si>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</si>
  <si>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</si>
  <si>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</si>
  <si>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</si>
  <si>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</si>
  <si>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</si>
  <si>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</si>
  <si>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</si>
  <si>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</si>
  <si>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</si>
  <si>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</si>
  <si>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</si>
  <si>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</si>
  <si>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</si>
  <si>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</si>
  <si>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</si>
  <si>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</si>
  <si>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</si>
  <si>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</si>
  <si>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</si>
  <si>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</si>
  <si>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</si>
  <si>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</si>
  <si>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</si>
  <si>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</si>
  <si>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</si>
  <si>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</si>
  <si>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</si>
  <si>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</si>
  <si>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</si>
  <si>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</si>
  <si>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</si>
  <si>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</si>
  <si>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</si>
  <si>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</si>
  <si>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</si>
  <si>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</si>
  <si>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</si>
  <si>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</si>
  <si>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</si>
  <si>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</si>
  <si>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</si>
  <si>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</si>
  <si>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</si>
  <si>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</si>
  <si>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</si>
  <si>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</si>
  <si>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</si>
  <si>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</si>
  <si>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</si>
  <si>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</si>
  <si>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</si>
  <si>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</si>
  <si>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</si>
  <si>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</si>
  <si>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</si>
  <si>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</si>
  <si>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</si>
  <si>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</si>
  <si>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</si>
  <si>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</si>
  <si>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</si>
  <si>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</si>
  <si>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</si>
  <si>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</si>
  <si>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</si>
  <si>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</si>
  <si>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</si>
  <si>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</si>
  <si>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</si>
  <si>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</si>
  <si>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</si>
  <si>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</si>
  <si>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</si>
  <si>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</si>
  <si>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</si>
  <si>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</si>
  <si>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</si>
  <si>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</si>
  <si>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</si>
  <si>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</si>
  <si>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</si>
  <si>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</si>
  <si>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</si>
  <si>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</si>
  <si>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</si>
  <si>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</si>
  <si>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</si>
  <si>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</si>
  <si>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</si>
  <si>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</si>
  <si>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</si>
  <si>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</si>
  <si>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</si>
  <si>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</si>
  <si>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</si>
  <si>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</si>
  <si>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</si>
  <si>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</si>
  <si>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</si>
  <si>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</si>
  <si>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</si>
  <si>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</si>
  <si>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</si>
  <si>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</si>
  <si>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</si>
  <si>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</si>
  <si>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</si>
  <si>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</si>
  <si>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</si>
  <si>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</si>
  <si>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</si>
  <si>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</si>
  <si>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</si>
  <si>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</si>
  <si>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</si>
  <si>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</si>
  <si>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</si>
  <si>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</si>
  <si>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</si>
  <si>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</si>
  <si>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</si>
  <si>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</si>
  <si>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</si>
  <si>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</si>
  <si>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</si>
  <si>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</si>
  <si>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</si>
  <si>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</si>
  <si>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</si>
  <si>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</si>
  <si>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</si>
  <si>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</si>
  <si>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</si>
  <si>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</si>
  <si>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</si>
  <si>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</si>
  <si>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</si>
  <si>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</si>
  <si>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</si>
  <si>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</si>
  <si>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</si>
  <si>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</si>
  <si>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</si>
  <si>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</si>
  <si>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</si>
  <si>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</si>
  <si>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</si>
  <si>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</si>
  <si>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</si>
  <si>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</si>
  <si>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</si>
  <si>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</si>
  <si>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</si>
  <si>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</si>
  <si>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</si>
  <si>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</si>
  <si>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</si>
  <si>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</si>
  <si>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</si>
  <si>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</si>
  <si>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</si>
  <si>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</si>
  <si>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</si>
  <si>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</si>
  <si>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</si>
  <si>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</si>
  <si>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</si>
  <si>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</si>
  <si>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</si>
  <si>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</si>
  <si>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</si>
  <si>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</si>
  <si>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</si>
  <si>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</si>
  <si>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</si>
  <si>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</si>
  <si>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</si>
  <si>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</si>
  <si>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</si>
  <si>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</si>
  <si>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</si>
  <si>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</si>
  <si>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</si>
  <si>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</si>
  <si>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</si>
  <si>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</si>
  <si>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</si>
  <si>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</si>
  <si>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</si>
  <si>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</si>
  <si>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</si>
  <si>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</si>
  <si>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</si>
  <si>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</si>
  <si>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</si>
  <si>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</si>
  <si>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</si>
  <si>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</si>
  <si>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</si>
  <si>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</si>
  <si>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</si>
  <si>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</si>
  <si>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</si>
  <si>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</si>
  <si>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</si>
  <si>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</si>
  <si>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</si>
  <si>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</si>
  <si>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</si>
  <si>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</si>
  <si>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</si>
  <si>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</si>
  <si>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</si>
  <si>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</si>
  <si>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</si>
  <si>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</si>
  <si>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</si>
  <si>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</si>
  <si>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</si>
  <si>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</si>
  <si>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</si>
  <si>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</si>
  <si>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</si>
  <si>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</si>
  <si>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</si>
  <si>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</si>
  <si>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</si>
  <si>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</si>
  <si>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</si>
  <si>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</si>
  <si>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</si>
  <si>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</si>
  <si>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</si>
  <si>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</si>
  <si>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</si>
  <si>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</si>
  <si>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</si>
  <si>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</si>
  <si>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</si>
  <si>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</si>
  <si>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</si>
  <si>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</si>
  <si>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</si>
  <si>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</si>
  <si>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</si>
  <si>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</si>
  <si>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</si>
  <si>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</si>
  <si>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</si>
  <si>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</si>
  <si>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</si>
  <si>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</si>
  <si>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</si>
  <si>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</si>
  <si>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</si>
  <si>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</si>
  <si>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</si>
  <si>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</si>
  <si>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</si>
  <si>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</si>
  <si>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</si>
  <si>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</si>
  <si>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</si>
  <si>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</si>
  <si>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</si>
  <si>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</si>
  <si>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</si>
  <si>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</si>
  <si>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</si>
  <si>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</si>
  <si>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</si>
  <si>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</si>
  <si>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</si>
  <si>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</si>
  <si>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</si>
  <si>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</si>
  <si>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</si>
  <si>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</si>
  <si>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</si>
  <si>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</si>
  <si>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</si>
  <si>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</si>
  <si>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</si>
  <si>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</si>
  <si>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</si>
  <si>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</si>
  <si>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</si>
  <si>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</si>
  <si>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</si>
  <si>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</si>
  <si>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</si>
  <si>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</si>
  <si>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</si>
  <si>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</si>
  <si>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</si>
  <si>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</si>
  <si>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</si>
  <si>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</si>
  <si>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</si>
  <si>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</si>
  <si>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</si>
  <si>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</si>
  <si>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</si>
  <si>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</si>
  <si>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</si>
  <si>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</si>
  <si>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</si>
  <si>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</si>
  <si>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</si>
  <si>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</si>
  <si>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</si>
  <si>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</si>
  <si>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</si>
  <si>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</si>
  <si>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</si>
  <si>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</si>
  <si>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</si>
  <si>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</si>
  <si>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</si>
  <si>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</si>
  <si>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</si>
  <si>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</si>
  <si>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</si>
  <si>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</si>
  <si>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</si>
  <si>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</si>
  <si>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</si>
  <si>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</si>
  <si>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</si>
  <si>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</si>
  <si>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</si>
  <si>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</si>
  <si>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</si>
  <si>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</si>
  <si>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</si>
  <si>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</si>
  <si>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</si>
  <si>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</si>
  <si>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</si>
  <si>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</si>
  <si>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</si>
  <si>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</si>
  <si>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</si>
  <si>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</si>
  <si>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</si>
  <si>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</si>
  <si>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</si>
  <si>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</si>
  <si>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</si>
  <si>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</si>
  <si>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</si>
  <si>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</si>
  <si>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</si>
  <si>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</si>
  <si>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</si>
  <si>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</si>
  <si>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</si>
  <si>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</si>
  <si>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</si>
  <si>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</si>
  <si>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</si>
  <si>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</si>
  <si>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</si>
  <si>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</si>
  <si>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</si>
  <si>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</si>
  <si>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</si>
  <si>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</si>
  <si>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</si>
  <si>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</si>
  <si>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</si>
  <si>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</si>
  <si>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</si>
  <si>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</si>
  <si>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</si>
  <si>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</si>
  <si>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</si>
  <si>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</si>
  <si>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</si>
  <si>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</si>
  <si>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</si>
  <si>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</si>
  <si>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</si>
  <si>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</si>
  <si>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</si>
  <si>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</si>
  <si>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</si>
  <si>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</si>
  <si>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</si>
  <si>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</si>
  <si>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</si>
  <si>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</si>
  <si>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</si>
  <si>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</si>
  <si>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</si>
  <si>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</si>
  <si>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</si>
  <si>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</si>
  <si>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</si>
  <si>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</si>
  <si>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</si>
  <si>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</si>
  <si>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</si>
  <si>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</si>
  <si>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</si>
  <si>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</si>
  <si>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</si>
  <si>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</si>
  <si>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</si>
  <si>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</si>
  <si>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</si>
  <si>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</si>
  <si>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</si>
  <si>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</si>
  <si>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</si>
  <si>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</si>
  <si>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</si>
  <si>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</si>
  <si>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</si>
  <si>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</si>
  <si>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</si>
  <si>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</si>
  <si>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</si>
  <si>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</si>
  <si>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</si>
  <si>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</si>
  <si>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</si>
  <si>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</si>
  <si>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</si>
  <si>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</si>
  <si>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</si>
  <si>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</si>
  <si>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</si>
  <si>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</si>
  <si>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</si>
  <si>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</si>
  <si>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</si>
  <si>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</si>
  <si>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</si>
  <si>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</si>
  <si>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</si>
  <si>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</si>
  <si>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</si>
  <si>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</si>
  <si>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</si>
  <si>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</si>
  <si>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</si>
  <si>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</si>
  <si>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</si>
  <si>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</si>
  <si>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</si>
  <si>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</si>
  <si>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</si>
  <si>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</si>
  <si>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</si>
  <si>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</si>
  <si>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</si>
  <si>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</si>
  <si>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</si>
  <si>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</si>
  <si>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</si>
  <si>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</si>
  <si>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</si>
  <si>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</si>
  <si>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</si>
  <si>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</si>
  <si>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</si>
  <si>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</si>
  <si>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</si>
  <si>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</si>
  <si>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</si>
  <si>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</si>
  <si>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</si>
  <si>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</si>
  <si>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</si>
  <si>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</si>
  <si>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</si>
  <si>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</si>
  <si>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</si>
  <si>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</si>
  <si>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</si>
  <si>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</si>
  <si>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</si>
  <si>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</si>
  <si>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</si>
  <si>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</si>
  <si>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</si>
  <si>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</si>
  <si>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</si>
  <si>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</si>
  <si>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</si>
  <si>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</si>
  <si>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</si>
  <si>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</si>
  <si>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</si>
  <si>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</si>
  <si>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</si>
  <si>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</si>
  <si>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</si>
  <si>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</si>
  <si>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</si>
  <si>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</si>
  <si>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</si>
  <si>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</si>
  <si>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</si>
  <si>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</si>
  <si>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</si>
  <si>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</si>
  <si>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</si>
  <si>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</si>
  <si>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</si>
  <si>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</si>
  <si>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</si>
  <si>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</si>
  <si>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</si>
  <si>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</si>
  <si>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</si>
  <si>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</si>
  <si>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</si>
  <si>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</si>
  <si>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</si>
  <si>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</si>
  <si>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</si>
  <si>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</si>
  <si>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</si>
  <si>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</si>
  <si>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</si>
  <si>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</si>
  <si>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</si>
  <si>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</si>
  <si>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</si>
  <si>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</si>
  <si>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</si>
  <si>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</si>
  <si>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</si>
  <si>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</si>
  <si>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</si>
  <si>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</si>
  <si>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</si>
  <si>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</si>
  <si>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</si>
  <si>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</si>
  <si>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</si>
  <si>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</si>
  <si>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</si>
  <si>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</si>
  <si>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</si>
  <si>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</si>
  <si>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</si>
  <si>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</si>
  <si>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</si>
  <si>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</si>
  <si>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</si>
  <si>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</si>
  <si>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</si>
  <si>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</si>
  <si>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</si>
  <si>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</si>
  <si>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</si>
  <si>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</si>
  <si>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</si>
  <si>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</si>
  <si>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</si>
  <si>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</si>
  <si>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</si>
  <si>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</si>
  <si>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</si>
  <si>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</si>
  <si>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</si>
  <si>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</si>
  <si>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</si>
  <si>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</si>
  <si>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</si>
  <si>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</si>
  <si>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</si>
  <si>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</si>
  <si>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</si>
  <si>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</si>
  <si>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</si>
  <si>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</si>
  <si>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</si>
  <si>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</si>
  <si>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</si>
  <si>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</si>
  <si>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</si>
  <si>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</si>
  <si>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</si>
  <si>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</si>
  <si>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</si>
  <si>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</si>
  <si>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</si>
  <si>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</si>
  <si>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</si>
  <si>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</si>
  <si>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</si>
  <si>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</si>
  <si>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</si>
  <si>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</si>
  <si>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</si>
  <si>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</si>
  <si>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</si>
  <si>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</si>
  <si>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</si>
  <si>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</si>
  <si>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</si>
  <si>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</si>
  <si>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</si>
  <si>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</si>
  <si>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</si>
  <si>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</si>
  <si>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</si>
  <si>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</si>
  <si>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</si>
  <si>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</si>
  <si>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</si>
  <si>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</si>
  <si>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</si>
  <si>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</si>
  <si>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</si>
  <si>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</si>
  <si>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</si>
  <si>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</si>
  <si>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</si>
  <si>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</si>
  <si>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</si>
  <si>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</si>
  <si>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</si>
  <si>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</si>
  <si>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</si>
  <si>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</si>
  <si>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</si>
  <si>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</si>
  <si>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</si>
  <si>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</si>
  <si>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</si>
  <si>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</si>
  <si>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</si>
  <si>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</si>
  <si>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</si>
  <si>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</si>
  <si>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</si>
  <si>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</si>
  <si>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</si>
  <si>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</si>
  <si>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</si>
  <si>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</si>
  <si>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</si>
  <si>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</si>
  <si>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</si>
  <si>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</si>
  <si>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</si>
  <si>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</si>
  <si>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</si>
  <si>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</si>
  <si>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</si>
  <si>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</si>
  <si>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</si>
  <si>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</si>
  <si>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</si>
  <si>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</si>
  <si>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</si>
  <si>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</si>
  <si>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</si>
  <si>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</si>
  <si>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</si>
  <si>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</si>
  <si>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</si>
  <si>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</si>
  <si>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</si>
  <si>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</si>
  <si>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</si>
  <si>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</si>
  <si>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</si>
  <si>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</si>
  <si>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</si>
  <si>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</si>
  <si>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</si>
  <si>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</si>
  <si>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</si>
  <si>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</si>
  <si>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</si>
  <si>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</si>
  <si>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</si>
  <si>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</si>
  <si>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</si>
  <si>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</si>
  <si>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</si>
  <si>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</si>
  <si>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</si>
  <si>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</si>
  <si>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</si>
  <si>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</si>
  <si>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</si>
  <si>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</si>
  <si>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</si>
  <si>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</si>
  <si>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</si>
  <si>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</si>
  <si>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</si>
  <si>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</si>
  <si>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</si>
  <si>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</si>
  <si>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</si>
  <si>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</si>
  <si>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</si>
  <si>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</si>
  <si>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</si>
  <si>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</si>
  <si>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</si>
  <si>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</si>
  <si>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</si>
  <si>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</si>
  <si>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</si>
  <si>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</si>
  <si>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</si>
  <si>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</si>
  <si>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</si>
  <si>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</si>
  <si>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</si>
  <si>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</si>
  <si>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</si>
  <si>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</si>
  <si>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</si>
  <si>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</si>
  <si>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</si>
  <si>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</si>
  <si>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</si>
  <si>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</si>
  <si>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</si>
  <si>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</si>
  <si>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</si>
  <si>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</si>
  <si>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</si>
  <si>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</si>
  <si>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</si>
  <si>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</si>
  <si>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</si>
  <si>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</si>
  <si>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</si>
  <si>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</si>
  <si>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</si>
  <si>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</si>
  <si>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</si>
  <si>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</si>
  <si>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</si>
  <si>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</si>
  <si>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</si>
  <si>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</si>
  <si>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</si>
  <si>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</si>
  <si>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</si>
  <si>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</si>
  <si>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</si>
  <si>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</si>
  <si>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</si>
  <si>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</si>
  <si>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</si>
  <si>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</si>
  <si>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</si>
  <si>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</si>
  <si>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</si>
  <si>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</si>
  <si>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</si>
  <si>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</si>
  <si>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</si>
  <si>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</si>
  <si>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</si>
  <si>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</si>
  <si>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</si>
  <si>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</si>
  <si>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</si>
  <si>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</si>
  <si>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</si>
  <si>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</si>
  <si>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</si>
  <si>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</si>
  <si>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</si>
  <si>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</si>
  <si>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</si>
  <si>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</si>
  <si>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</si>
  <si>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</si>
  <si>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</si>
  <si>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</si>
  <si>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</si>
  <si>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</si>
  <si>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</si>
  <si>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</si>
  <si>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</si>
  <si>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</si>
  <si>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</si>
  <si>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</si>
  <si>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</si>
  <si>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</si>
  <si>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</si>
  <si>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</si>
  <si>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</si>
  <si>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</si>
  <si>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</si>
  <si>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</si>
  <si>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</si>
  <si>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</si>
  <si>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</si>
  <si>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</si>
  <si>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</si>
  <si>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</si>
  <si>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</si>
  <si>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</si>
  <si>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</si>
  <si>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</si>
  <si>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</si>
  <si>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</si>
  <si>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</si>
  <si>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</si>
  <si>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</si>
  <si>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</si>
  <si>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</si>
  <si>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</si>
  <si>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</si>
  <si>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</si>
  <si>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</si>
  <si>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</si>
  <si>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</si>
  <si>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</si>
  <si>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</si>
  <si>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</si>
  <si>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</si>
  <si>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</si>
  <si>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</si>
  <si>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</si>
  <si>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</si>
  <si>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</si>
  <si>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</si>
  <si>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</si>
  <si>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</si>
  <si>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</si>
  <si>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</si>
  <si>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</si>
  <si>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</si>
  <si>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</si>
  <si>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</si>
  <si>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</si>
  <si>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</si>
  <si>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</si>
  <si>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</si>
  <si>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</si>
  <si>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</si>
  <si>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</si>
  <si>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</si>
  <si>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</si>
  <si>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</si>
  <si>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</si>
  <si>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</si>
  <si>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</si>
  <si>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</si>
  <si>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</si>
  <si>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</si>
  <si>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</si>
  <si>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</si>
  <si>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</si>
  <si>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</si>
  <si>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</si>
  <si>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</si>
  <si>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</si>
  <si>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</si>
  <si>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</si>
  <si>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</si>
  <si>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</si>
  <si>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</si>
  <si>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</si>
  <si>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</si>
  <si>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</si>
  <si>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</si>
  <si>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</si>
  <si>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</si>
  <si>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</si>
  <si>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</si>
  <si>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</si>
  <si>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</si>
  <si>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</si>
  <si>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</si>
  <si>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</si>
  <si>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</si>
  <si>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</si>
  <si>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</si>
  <si>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</si>
  <si>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</si>
  <si>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</si>
  <si>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</si>
  <si>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</si>
  <si>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</si>
  <si>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</si>
  <si>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</si>
  <si>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</si>
  <si>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</si>
  <si>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</si>
  <si>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</si>
  <si>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</si>
  <si>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</si>
  <si>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</si>
  <si>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</si>
  <si>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</si>
  <si>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</si>
  <si>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</si>
  <si>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</si>
  <si>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</si>
  <si>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</si>
  <si>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</si>
  <si>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</si>
  <si>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</si>
  <si>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</si>
  <si>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</si>
  <si>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</si>
  <si>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</si>
  <si>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</si>
  <si>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</si>
  <si>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</si>
  <si>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</si>
  <si>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</si>
  <si>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</si>
  <si>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</si>
  <si>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</si>
  <si>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</si>
  <si>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</si>
  <si>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</si>
  <si>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</si>
  <si>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</si>
  <si>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</si>
  <si>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</si>
  <si>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</si>
  <si>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</si>
  <si>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</si>
  <si>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</si>
  <si>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</si>
  <si>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</si>
  <si>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</si>
  <si>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</si>
  <si>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</si>
  <si>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</si>
  <si>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</si>
  <si>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</si>
  <si>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</si>
  <si>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</si>
  <si>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</si>
  <si>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</si>
  <si>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</si>
  <si>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</si>
  <si>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</si>
  <si>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</si>
  <si>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</si>
  <si>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</si>
  <si>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</si>
  <si>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</si>
  <si>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</si>
  <si>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</si>
  <si>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</si>
  <si>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</si>
  <si>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</si>
  <si>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</si>
  <si>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</si>
  <si>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</si>
  <si>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</si>
  <si>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</si>
  <si>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</si>
  <si>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</si>
  <si>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</si>
  <si>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</si>
  <si>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</si>
  <si>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</si>
  <si>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</si>
  <si>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</si>
  <si>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</si>
  <si>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</si>
  <si>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</si>
  <si>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</si>
  <si>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</si>
  <si>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</si>
  <si>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</si>
  <si>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</si>
  <si>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</si>
  <si>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</si>
  <si>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</si>
  <si>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</si>
  <si>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</si>
  <si>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</si>
  <si>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</si>
  <si>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</si>
  <si>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</si>
  <si>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</si>
  <si>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</si>
  <si>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</si>
  <si>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</si>
  <si>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</si>
  <si>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</si>
  <si>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</si>
  <si>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</si>
  <si>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</si>
  <si>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</si>
  <si>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</si>
  <si>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</si>
  <si>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</si>
  <si>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</si>
  <si>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</si>
  <si>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</si>
  <si>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</si>
  <si>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</si>
  <si>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</si>
  <si>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</si>
  <si>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</si>
  <si>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</si>
  <si>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</si>
  <si>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</si>
  <si>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</si>
  <si>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</si>
  <si>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</si>
  <si>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</si>
  <si>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</si>
  <si>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</si>
  <si>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</si>
  <si>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</si>
  <si>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</si>
  <si>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</si>
  <si>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</si>
  <si>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</si>
  <si>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</si>
  <si>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</si>
  <si>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</si>
  <si>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</si>
  <si>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</si>
  <si>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</si>
  <si>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</si>
  <si>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</si>
  <si>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</si>
  <si>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</si>
  <si>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</si>
  <si>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</si>
  <si>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</si>
  <si>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</si>
  <si>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</si>
  <si>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</si>
  <si>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</si>
  <si>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</si>
  <si>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</si>
  <si>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</si>
  <si>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</si>
  <si>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</si>
  <si>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</si>
  <si>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</si>
  <si>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</si>
  <si>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</si>
  <si>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</si>
  <si>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</si>
  <si>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</si>
  <si>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</si>
  <si>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</si>
  <si>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</si>
  <si>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</si>
  <si>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</si>
  <si>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</si>
  <si>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</si>
  <si>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</si>
  <si>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</si>
  <si>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</si>
  <si>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</si>
  <si>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</si>
  <si>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</si>
  <si>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</si>
  <si>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</si>
  <si>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</si>
  <si>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</si>
  <si>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</si>
  <si>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</si>
  <si>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</si>
  <si>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</si>
  <si>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</si>
  <si>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</si>
  <si>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</si>
  <si>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</si>
  <si>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</si>
  <si>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</si>
  <si>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</si>
  <si>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</si>
  <si>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</si>
  <si>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</si>
  <si>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</si>
  <si>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</si>
  <si>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</si>
  <si>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</si>
  <si>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</si>
  <si>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</si>
  <si>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</si>
  <si>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</si>
  <si>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</si>
  <si>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</si>
  <si>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</si>
  <si>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</si>
  <si>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</si>
  <si>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</si>
  <si>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</si>
  <si>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</si>
  <si>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</si>
  <si>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</si>
  <si>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</si>
  <si>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</si>
  <si>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</si>
  <si>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</si>
  <si>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</si>
  <si>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</si>
  <si>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</si>
  <si>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</si>
  <si>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</si>
  <si>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</si>
  <si>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</si>
  <si>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</si>
  <si>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</si>
  <si>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</si>
  <si>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</si>
  <si>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</si>
  <si>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</si>
  <si>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</si>
  <si>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</si>
  <si>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</si>
  <si>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</si>
  <si>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</si>
  <si>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</si>
  <si>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</si>
  <si>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</si>
  <si>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</si>
  <si>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</si>
  <si>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</si>
  <si>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</si>
  <si>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</si>
  <si>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</si>
  <si>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</si>
  <si>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</si>
  <si>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</si>
  <si>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</si>
  <si>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</si>
  <si>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</si>
  <si>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</si>
  <si>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</si>
  <si>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</si>
  <si>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</si>
  <si>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</si>
  <si>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</si>
  <si>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</si>
  <si>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</si>
  <si>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</si>
  <si>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</si>
  <si>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</si>
  <si>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</si>
  <si>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</si>
  <si>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</si>
  <si>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</si>
  <si>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</si>
  <si>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</si>
  <si>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</si>
  <si>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</si>
  <si>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</si>
  <si>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</si>
  <si>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</si>
  <si>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</si>
  <si>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</si>
  <si>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</si>
  <si>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</si>
  <si>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</si>
  <si>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</si>
  <si>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</si>
  <si>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</si>
  <si>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</si>
  <si>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</si>
  <si>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</si>
  <si>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</si>
  <si>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</si>
  <si>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</si>
  <si>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</si>
  <si>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</si>
  <si>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</si>
  <si>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</si>
  <si>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</si>
  <si>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</si>
  <si>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</si>
  <si>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</si>
  <si>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</si>
  <si>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</si>
  <si>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</si>
  <si>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</si>
  <si>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</si>
  <si>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</si>
  <si>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</si>
  <si>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</si>
  <si>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</si>
  <si>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</si>
  <si>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</si>
  <si>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</si>
  <si>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</si>
  <si>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</si>
  <si>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</si>
  <si>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</si>
  <si>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</si>
  <si>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</si>
  <si>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</si>
  <si>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</si>
  <si>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</si>
  <si>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</si>
  <si>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</si>
  <si>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</si>
  <si>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</si>
  <si>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</si>
  <si>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</si>
  <si>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</si>
  <si>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</si>
  <si>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</si>
  <si>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</si>
  <si>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</si>
  <si>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</si>
  <si>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</si>
  <si>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</si>
  <si>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</si>
  <si>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</si>
  <si>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</si>
  <si>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</si>
  <si>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</si>
  <si>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</si>
  <si>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</si>
  <si>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</si>
  <si>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</si>
  <si>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</si>
  <si>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</si>
  <si>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</si>
  <si>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</si>
  <si>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</si>
  <si>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</si>
  <si>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</si>
  <si>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</si>
  <si>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</si>
  <si>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</si>
  <si>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</si>
  <si>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</si>
  <si>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</si>
  <si>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</si>
  <si>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</si>
  <si>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</si>
  <si>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</si>
  <si>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</si>
  <si>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</si>
  <si>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</si>
  <si>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</si>
  <si>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</si>
  <si>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</si>
  <si>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</si>
  <si>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</si>
  <si>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</si>
  <si>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</si>
  <si>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</si>
  <si>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</si>
  <si>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</si>
  <si>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</si>
  <si>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</si>
  <si>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</si>
  <si>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</si>
  <si>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</si>
  <si>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</si>
  <si>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</si>
  <si>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</si>
  <si>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</si>
  <si>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</si>
  <si>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</si>
  <si>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</si>
  <si>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</si>
  <si>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</si>
  <si>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</si>
  <si>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</si>
  <si>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</si>
  <si>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</si>
  <si>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</si>
  <si>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</si>
  <si>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</si>
  <si>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</si>
  <si>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</si>
  <si>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</si>
  <si>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</si>
  <si>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</si>
  <si>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</si>
  <si>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</si>
  <si>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</si>
  <si>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</si>
  <si>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</si>
  <si>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</si>
  <si>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</si>
  <si>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</si>
  <si>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</si>
  <si>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</si>
  <si>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</si>
  <si>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</si>
  <si>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</si>
  <si>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</si>
  <si>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</si>
  <si>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</si>
  <si>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</si>
  <si>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</si>
  <si>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</si>
  <si>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</si>
  <si>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</si>
  <si>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</si>
  <si>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</si>
  <si>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</si>
  <si>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</si>
  <si>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</si>
  <si>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</si>
  <si>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</si>
  <si>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</si>
  <si>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</si>
  <si>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</si>
  <si>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</si>
  <si>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</si>
  <si>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</si>
  <si>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</si>
  <si>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</si>
  <si>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</si>
  <si>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</si>
  <si>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</si>
  <si>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</si>
  <si>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</si>
  <si>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</si>
  <si>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</si>
  <si>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</si>
  <si>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</si>
  <si>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</si>
  <si>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</si>
  <si>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</si>
  <si>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</si>
  <si>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</si>
  <si>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</si>
  <si>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</si>
  <si>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</si>
  <si>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</si>
  <si>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</si>
  <si>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</si>
  <si>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</si>
  <si>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</si>
  <si>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</si>
  <si>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</si>
  <si>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</si>
  <si>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</si>
  <si>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</si>
  <si>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</si>
  <si>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</si>
  <si>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</si>
  <si>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</si>
  <si>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</si>
  <si>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</si>
  <si>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</si>
  <si>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</si>
  <si>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</si>
  <si>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</si>
  <si>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</si>
  <si>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</si>
  <si>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</si>
  <si>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</si>
  <si>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</si>
  <si>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</si>
  <si>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</si>
  <si>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</si>
  <si>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</si>
  <si>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</si>
  <si>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</si>
  <si>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</si>
  <si>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</si>
  <si>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</si>
  <si>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</si>
  <si>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</si>
  <si>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</si>
  <si>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</si>
  <si>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</si>
  <si>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</si>
  <si>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</si>
  <si>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</si>
  <si>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</si>
  <si>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</si>
  <si>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</si>
  <si>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</si>
  <si>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</si>
  <si>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</si>
  <si>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</si>
  <si>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</si>
  <si>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</si>
  <si>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</si>
  <si>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</si>
  <si>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</si>
  <si>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</si>
  <si>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</si>
  <si>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</si>
  <si>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</si>
  <si>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</si>
  <si>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</si>
  <si>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</si>
  <si>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</si>
  <si>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</si>
  <si>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</si>
  <si>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</si>
  <si>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</si>
  <si>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</si>
  <si>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</si>
  <si>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</si>
  <si>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</si>
  <si>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</si>
  <si>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</si>
  <si>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</si>
  <si>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</si>
  <si>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</si>
  <si>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</si>
  <si>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</si>
  <si>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</si>
  <si>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</si>
  <si>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</si>
  <si>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</si>
  <si>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</si>
  <si>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</si>
  <si>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</si>
  <si>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</si>
  <si>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</si>
  <si>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</si>
  <si>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</si>
  <si>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</si>
  <si>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</si>
  <si>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</si>
  <si>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</si>
  <si>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</si>
  <si>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</si>
  <si>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</si>
  <si>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</si>
  <si>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</si>
  <si>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</si>
  <si>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</si>
  <si>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</si>
  <si>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</si>
  <si>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</si>
  <si>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</si>
  <si>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</si>
  <si>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</si>
  <si>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</si>
  <si>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</si>
  <si>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</si>
  <si>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</si>
  <si>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</si>
  <si>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</si>
  <si>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</si>
  <si>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</si>
  <si>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</si>
  <si>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</si>
  <si>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</si>
  <si>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</si>
  <si>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</si>
  <si>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</si>
  <si>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</si>
  <si>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</si>
  <si>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</si>
  <si>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</si>
  <si>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</si>
  <si>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</si>
  <si>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</si>
  <si>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</si>
  <si>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</si>
  <si>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</si>
  <si>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</si>
  <si>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</si>
  <si>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</si>
  <si>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</si>
  <si>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</si>
  <si>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</si>
  <si>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</si>
  <si>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</si>
  <si>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</si>
  <si>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</si>
  <si>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</si>
  <si>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</si>
  <si>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</si>
  <si>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</si>
  <si>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</si>
  <si>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</si>
  <si>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</si>
  <si>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</si>
  <si>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</si>
  <si>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</si>
  <si>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</si>
  <si>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</si>
  <si>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</si>
  <si>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</si>
  <si>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</si>
  <si>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</si>
  <si>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</si>
  <si>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</si>
  <si>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</si>
  <si>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</si>
  <si>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</si>
  <si>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</si>
  <si>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</si>
  <si>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</si>
  <si>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</si>
  <si>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</si>
  <si>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</si>
  <si>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</si>
  <si>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</si>
  <si>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</si>
  <si>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</si>
  <si>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</si>
  <si>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</si>
  <si>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</si>
  <si>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</si>
  <si>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</si>
  <si>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</si>
  <si>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</si>
  <si>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</si>
  <si>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</si>
  <si>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</si>
  <si>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</si>
  <si>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</si>
  <si>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</si>
  <si>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</si>
  <si>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</si>
  <si>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</si>
  <si>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</si>
  <si>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</si>
  <si>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</si>
  <si>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</si>
  <si>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</si>
  <si>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</si>
  <si>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</si>
  <si>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</si>
  <si>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</si>
  <si>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</si>
  <si>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</si>
  <si>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</si>
  <si>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</si>
  <si>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</si>
  <si>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</si>
  <si>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</si>
  <si>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</si>
  <si>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</si>
  <si>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</si>
  <si>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</si>
  <si>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</si>
  <si>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</si>
  <si>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</si>
  <si>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</si>
  <si>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</si>
  <si>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</si>
  <si>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</si>
  <si>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</si>
  <si>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</si>
  <si>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</si>
  <si>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</si>
  <si>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</si>
  <si>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</si>
  <si>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</si>
  <si>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</si>
  <si>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</si>
  <si>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</si>
  <si>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</si>
  <si>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</si>
  <si>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</si>
  <si>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</si>
  <si>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</si>
  <si>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</si>
  <si>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</si>
  <si>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</si>
  <si>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</si>
  <si>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</si>
  <si>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</si>
  <si>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</si>
  <si>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</si>
  <si>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</si>
  <si>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</si>
  <si>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</si>
  <si>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</si>
  <si>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</si>
  <si>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</si>
  <si>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</si>
  <si>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</si>
  <si>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</si>
  <si>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</si>
  <si>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</si>
  <si>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</si>
  <si>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</si>
  <si>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</si>
  <si>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</si>
  <si>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</si>
  <si>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</si>
  <si>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</si>
  <si>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</si>
  <si>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</si>
  <si>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</si>
  <si>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</si>
  <si>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</si>
  <si>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</si>
  <si>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</si>
  <si>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</si>
  <si>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</si>
  <si>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</si>
  <si>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</si>
  <si>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</si>
  <si>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</si>
  <si>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</si>
  <si>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</si>
  <si>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</si>
  <si>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</si>
  <si>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</si>
  <si>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</si>
  <si>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</si>
  <si>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</si>
  <si>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</si>
  <si>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</si>
  <si>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</si>
  <si>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</si>
  <si>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</si>
  <si>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</si>
  <si>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</si>
  <si>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</si>
  <si>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</si>
  <si>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</si>
  <si>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</si>
  <si>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</si>
  <si>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</si>
  <si>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</si>
  <si>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</si>
  <si>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</si>
  <si>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</si>
  <si>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</si>
  <si>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</si>
  <si>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</si>
  <si>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</si>
  <si>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</si>
  <si>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</si>
  <si>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</si>
  <si>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</si>
  <si>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</si>
  <si>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</si>
  <si>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</si>
  <si>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</si>
  <si>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</si>
  <si>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</si>
  <si>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</si>
  <si>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</si>
  <si>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</si>
  <si>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</si>
  <si>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</si>
  <si>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</si>
  <si>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</si>
  <si>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</si>
  <si>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</si>
  <si>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</si>
  <si>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</si>
  <si>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</si>
  <si>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</si>
  <si>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</si>
  <si>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</si>
  <si>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</si>
  <si>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</si>
  <si>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</si>
  <si>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</si>
  <si>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</si>
  <si>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</si>
  <si>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</si>
  <si>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</si>
  <si>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</si>
  <si>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</si>
  <si>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</si>
  <si>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</si>
  <si>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</si>
  <si>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</si>
  <si>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</si>
  <si>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</si>
  <si>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</si>
  <si>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</si>
  <si>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</si>
  <si>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</si>
  <si>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</si>
  <si>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</si>
  <si>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</si>
  <si>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</si>
  <si>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</si>
  <si>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</si>
  <si>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</si>
  <si>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</si>
  <si>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</si>
  <si>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</si>
  <si>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</si>
  <si>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</si>
  <si>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</si>
  <si>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</si>
  <si>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</si>
  <si>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</si>
  <si>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</si>
  <si>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</si>
  <si>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</si>
  <si>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</si>
  <si>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</si>
  <si>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</si>
  <si>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</si>
  <si>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</si>
  <si>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</si>
  <si>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</si>
  <si>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</si>
  <si>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</si>
  <si>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</si>
  <si>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</si>
  <si>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</si>
  <si>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</si>
  <si>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</si>
  <si>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</si>
  <si>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</si>
  <si>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</si>
  <si>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</si>
  <si>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</si>
  <si>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</si>
  <si>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</si>
  <si>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</si>
  <si>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</si>
  <si>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</si>
  <si>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</si>
  <si>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</si>
  <si>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</si>
  <si>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</si>
  <si>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</si>
  <si>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</si>
  <si>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</si>
  <si>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</si>
  <si>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</si>
  <si>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</si>
  <si>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</si>
  <si>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</si>
  <si>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</si>
  <si>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</si>
  <si>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</si>
  <si>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</si>
  <si>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</si>
  <si>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</si>
  <si>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</si>
  <si>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</si>
  <si>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</si>
  <si>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</si>
  <si>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</si>
  <si>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</si>
  <si>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</si>
  <si>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</si>
  <si>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</si>
  <si>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</si>
  <si>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</si>
  <si>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</si>
  <si>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</si>
  <si>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</si>
  <si>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</si>
  <si>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</si>
  <si>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</si>
  <si>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</si>
  <si>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</si>
  <si>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</si>
  <si>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</si>
  <si>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</si>
  <si>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</si>
  <si>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</si>
  <si>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</si>
  <si>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</si>
  <si>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</si>
  <si>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</si>
  <si>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</si>
  <si>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</si>
  <si>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</si>
  <si>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</si>
  <si>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</si>
  <si>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</si>
  <si>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</si>
  <si>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</si>
  <si>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</si>
  <si>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</si>
  <si>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</si>
  <si>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</si>
  <si>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</si>
  <si>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</si>
  <si>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</si>
  <si>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</si>
  <si>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</si>
  <si>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</si>
  <si>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</si>
  <si>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</si>
  <si>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</si>
  <si>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</si>
  <si>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</si>
  <si>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</si>
  <si>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</si>
  <si>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</si>
  <si>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</si>
  <si>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</si>
  <si>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</si>
  <si>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</si>
  <si>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</si>
  <si>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</si>
  <si>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</si>
  <si>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</si>
  <si>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</si>
  <si>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</si>
  <si>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</si>
  <si>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</si>
  <si>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</si>
  <si>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</si>
  <si>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</si>
  <si>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</si>
  <si>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</si>
  <si>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</si>
  <si>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</si>
  <si>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</si>
  <si>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</si>
  <si>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</si>
  <si>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</si>
  <si>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</si>
  <si>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</si>
  <si>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</si>
  <si>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</si>
  <si>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</si>
  <si>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</si>
  <si>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</si>
  <si>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</si>
  <si>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</si>
  <si>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</si>
  <si>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</si>
  <si>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</si>
  <si>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</si>
  <si>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</si>
  <si>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</si>
  <si>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</si>
  <si>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</si>
  <si>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</si>
  <si>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</si>
  <si>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</si>
  <si>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</si>
  <si>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</si>
  <si>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</si>
  <si>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</si>
  <si>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</si>
  <si>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</si>
  <si>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</si>
  <si>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</si>
  <si>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</si>
  <si>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</si>
  <si>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</si>
  <si>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</si>
  <si>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</si>
  <si>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</si>
  <si>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</si>
  <si>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</si>
  <si>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</si>
  <si>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</si>
  <si>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</si>
  <si>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</si>
  <si>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</si>
  <si>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</si>
  <si>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</si>
  <si>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</si>
  <si>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</si>
  <si>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</si>
  <si>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</si>
  <si>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</si>
  <si>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</si>
  <si>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</si>
  <si>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</si>
  <si>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</si>
  <si>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</si>
  <si>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</si>
  <si>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</si>
  <si>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</si>
  <si>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</si>
  <si>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</si>
  <si>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</si>
  <si>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</si>
  <si>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</si>
  <si>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</si>
  <si>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</si>
  <si>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</si>
  <si>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</si>
  <si>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</si>
  <si>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</si>
  <si>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</si>
  <si>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</si>
  <si>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</si>
  <si>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</si>
  <si>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</si>
  <si>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</si>
  <si>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</si>
  <si>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</si>
  <si>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</si>
  <si>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</si>
  <si>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</si>
  <si>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</si>
  <si>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</si>
  <si>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</si>
  <si>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</si>
  <si>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</si>
  <si>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</si>
  <si>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</si>
  <si>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</si>
  <si>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</si>
  <si>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</si>
  <si>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</si>
  <si>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</si>
  <si>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</si>
  <si>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</si>
  <si>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</si>
  <si>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</si>
  <si>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</si>
  <si>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</si>
  <si>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</si>
  <si>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</si>
  <si>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</si>
  <si>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</si>
  <si>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</si>
  <si>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</si>
  <si>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</si>
  <si>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</si>
  <si>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</si>
  <si>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</si>
  <si>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</si>
  <si>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</si>
  <si>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</si>
  <si>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</si>
  <si>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</si>
  <si>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</si>
  <si>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</si>
  <si>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</si>
  <si>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</si>
  <si>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</si>
  <si>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</si>
  <si>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</si>
  <si>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</si>
  <si>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</si>
  <si>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</si>
  <si>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</si>
  <si>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</si>
  <si>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</si>
  <si>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</si>
  <si>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</si>
  <si>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</si>
  <si>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</si>
  <si>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</si>
  <si>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</si>
  <si>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</si>
  <si>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</si>
  <si>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</si>
  <si>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</si>
  <si>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</si>
  <si>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</si>
  <si>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</si>
  <si>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</si>
  <si>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</si>
  <si>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</si>
  <si>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</si>
  <si>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</si>
  <si>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</si>
  <si>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</si>
  <si>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</si>
  <si>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</si>
  <si>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</si>
  <si>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</si>
  <si>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</si>
  <si>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</si>
  <si>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</si>
  <si>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</si>
  <si>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</si>
  <si>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</si>
  <si>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</si>
  <si>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</si>
  <si>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</si>
  <si>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</si>
  <si>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</si>
  <si>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</si>
  <si>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</si>
  <si>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</si>
  <si>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</si>
  <si>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</si>
  <si>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</si>
  <si>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</si>
  <si>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</si>
  <si>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</si>
  <si>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</si>
  <si>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</si>
  <si>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</si>
  <si>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</si>
  <si>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</si>
  <si>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</si>
  <si>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</si>
  <si>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</si>
  <si>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</si>
  <si>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</si>
  <si>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</si>
  <si>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</si>
  <si>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</si>
  <si>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</si>
  <si>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</si>
  <si>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</si>
  <si>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</si>
  <si>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</si>
  <si>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</si>
  <si>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</si>
  <si>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</si>
  <si>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</si>
  <si>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</si>
  <si>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</si>
  <si>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</si>
  <si>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</si>
  <si>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</si>
  <si>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</si>
  <si>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</si>
  <si>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</si>
  <si>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</si>
  <si>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</si>
  <si>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</si>
  <si>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</si>
  <si>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</si>
  <si>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</si>
  <si>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</si>
  <si>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</si>
  <si>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</si>
  <si>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</si>
  <si>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</si>
  <si>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</si>
  <si>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</si>
  <si>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</si>
  <si>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</si>
  <si>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</si>
  <si>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</si>
  <si>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</si>
  <si>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</si>
  <si>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</si>
  <si>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</si>
  <si>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</si>
  <si>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</si>
  <si>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</si>
  <si>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</si>
  <si>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</si>
  <si>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</si>
  <si>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</si>
  <si>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</si>
  <si>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</si>
  <si>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</si>
  <si>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</si>
  <si>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</si>
  <si>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</si>
  <si>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</si>
  <si>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</si>
  <si>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</si>
  <si>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</si>
  <si>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</si>
  <si>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</si>
  <si>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</si>
  <si>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</si>
  <si>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</si>
  <si>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</si>
  <si>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</si>
  <si>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</si>
  <si>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</si>
  <si>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</si>
  <si>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</si>
  <si>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</si>
  <si>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</si>
  <si>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</si>
  <si>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</si>
  <si>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</si>
  <si>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</si>
  <si>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</si>
  <si>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</si>
  <si>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</si>
  <si>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</si>
  <si>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</si>
  <si>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</si>
  <si>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</si>
  <si>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</si>
  <si>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</si>
  <si>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</si>
  <si>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</si>
  <si>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</si>
  <si>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</si>
  <si>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</si>
  <si>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</si>
  <si>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</si>
  <si>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</si>
  <si>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</si>
  <si>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</si>
  <si>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</si>
  <si>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</si>
  <si>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</si>
  <si>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</si>
  <si>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</si>
  <si>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</si>
  <si>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</si>
  <si>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</si>
  <si>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</si>
  <si>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</si>
  <si>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</si>
  <si>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</si>
  <si>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</si>
  <si>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</si>
  <si>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</si>
  <si>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</si>
  <si>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</si>
  <si>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</si>
  <si>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</si>
  <si>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</si>
  <si>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</si>
  <si>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</si>
  <si>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</si>
  <si>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</si>
  <si>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</si>
  <si>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</si>
  <si>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</si>
  <si>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</si>
  <si>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</si>
  <si>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</si>
  <si>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</si>
  <si>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</si>
  <si>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</si>
  <si>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</si>
  <si>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</si>
  <si>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</si>
  <si>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</si>
  <si>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</si>
  <si>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</si>
  <si>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</si>
  <si>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</si>
  <si>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</si>
  <si>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</si>
  <si>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</si>
  <si>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</si>
  <si>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</si>
  <si>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</si>
  <si>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</si>
  <si>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</si>
  <si>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</si>
  <si>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</si>
  <si>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</si>
  <si>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</si>
  <si>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</si>
  <si>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</si>
  <si>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</si>
  <si>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</si>
  <si>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</si>
  <si>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</si>
  <si>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</si>
  <si>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</si>
  <si>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</si>
  <si>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</si>
  <si>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</si>
  <si>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</si>
  <si>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</si>
  <si>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</si>
  <si>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</si>
  <si>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</si>
  <si>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</si>
  <si>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</si>
  <si>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</si>
  <si>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</si>
  <si>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</si>
  <si>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</si>
  <si>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</si>
  <si>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</si>
  <si>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</si>
  <si>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</si>
  <si>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</si>
  <si>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</si>
  <si>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</si>
  <si>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</si>
  <si>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</si>
  <si>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</si>
  <si>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</si>
  <si>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</si>
  <si>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</si>
  <si>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</si>
  <si>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</si>
  <si>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</si>
  <si>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</si>
  <si>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</si>
  <si>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</si>
  <si>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</si>
  <si>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</si>
  <si>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</si>
  <si>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</si>
  <si>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</si>
  <si>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</si>
  <si>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</si>
  <si>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</si>
  <si>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</si>
  <si>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</si>
  <si>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</si>
  <si>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</si>
  <si>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</si>
  <si>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</si>
  <si>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</si>
  <si>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</si>
  <si>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</si>
  <si>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</si>
  <si>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</si>
  <si>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</si>
  <si>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</si>
  <si>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</si>
  <si>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</si>
  <si>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</si>
  <si>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</si>
  <si>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</si>
  <si>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</si>
  <si>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</si>
  <si>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</si>
  <si>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</si>
  <si>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</si>
  <si>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</si>
  <si>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</si>
  <si>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</si>
  <si>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</si>
  <si>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</si>
  <si>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</si>
  <si>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</si>
  <si>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</si>
  <si>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</si>
  <si>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</si>
  <si>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</si>
  <si>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</si>
  <si>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</si>
  <si>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</si>
  <si>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</si>
  <si>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</si>
  <si>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</si>
  <si>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</si>
  <si>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</si>
  <si>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</si>
  <si>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</si>
  <si>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</si>
  <si>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</si>
  <si>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</si>
  <si>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</si>
  <si>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</si>
  <si>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</si>
  <si>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</si>
  <si>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</si>
  <si>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</si>
  <si>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</si>
  <si>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</si>
  <si>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</si>
  <si>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</si>
  <si>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</si>
  <si>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</si>
  <si>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</si>
  <si>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</si>
  <si>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</si>
  <si>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</si>
  <si>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</si>
  <si>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</si>
  <si>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</si>
  <si>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</si>
  <si>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</si>
  <si>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</si>
  <si>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</si>
  <si>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</si>
  <si>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</si>
  <si>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</si>
  <si>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</si>
  <si>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</si>
  <si>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</si>
  <si>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</si>
  <si>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</si>
  <si>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</si>
  <si>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</si>
  <si>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</si>
  <si>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</si>
  <si>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</si>
  <si>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</si>
  <si>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</si>
  <si>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</si>
  <si>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</si>
  <si>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</si>
  <si>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</si>
  <si>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</si>
  <si>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</si>
  <si>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</si>
  <si>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</si>
  <si>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</si>
  <si>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</si>
  <si>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</si>
  <si>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</si>
  <si>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</si>
  <si>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</si>
  <si>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</si>
  <si>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</si>
  <si>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</si>
  <si>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</si>
  <si>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</si>
  <si>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</si>
  <si>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</si>
  <si>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</si>
  <si>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</si>
  <si>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</si>
  <si>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</si>
  <si>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</si>
  <si>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</si>
  <si>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</si>
  <si>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</si>
  <si>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</si>
  <si>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</si>
  <si>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</si>
  <si>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</si>
  <si>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</si>
  <si>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</si>
  <si>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</si>
  <si>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</si>
  <si>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</si>
  <si>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</si>
  <si>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</si>
  <si>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</si>
  <si>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</si>
  <si>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</si>
  <si>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</si>
  <si>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</si>
  <si>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</si>
  <si>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</si>
  <si>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</si>
  <si>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</si>
  <si>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</si>
  <si>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</si>
  <si>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</si>
  <si>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</si>
  <si>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</si>
  <si>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</si>
  <si>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</si>
  <si>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</si>
  <si>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</si>
  <si>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</si>
  <si>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</si>
  <si>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</si>
  <si>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</si>
  <si>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</si>
  <si>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</si>
  <si>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</si>
  <si>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</si>
  <si>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</si>
  <si>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</si>
  <si>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</si>
  <si>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</si>
  <si>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</si>
  <si>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</si>
  <si>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</si>
  <si>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</si>
  <si>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</si>
  <si>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</si>
  <si>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</si>
  <si>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</si>
  <si>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</si>
  <si>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</si>
  <si>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</si>
  <si>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</si>
  <si>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</si>
  <si>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</si>
  <si>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</si>
  <si>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</si>
  <si>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</si>
  <si>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</si>
  <si>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</si>
  <si>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</si>
  <si>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</si>
  <si>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</si>
  <si>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</si>
  <si>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</si>
  <si>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</si>
  <si>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</si>
  <si>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</si>
  <si>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</si>
  <si>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</si>
  <si>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</si>
  <si>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</si>
  <si>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</si>
  <si>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</si>
  <si>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</si>
  <si>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</si>
  <si>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</si>
  <si>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</si>
  <si>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</si>
  <si>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</si>
  <si>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</si>
  <si>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</si>
  <si>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</si>
  <si>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</si>
  <si>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</si>
  <si>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</si>
  <si>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</si>
  <si>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</si>
  <si>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</si>
  <si>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</si>
  <si>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</si>
  <si>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</si>
  <si>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</si>
  <si>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</si>
  <si>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</si>
  <si>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</si>
  <si>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</si>
  <si>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</si>
  <si>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</si>
  <si>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</si>
  <si>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</si>
  <si>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</si>
  <si>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</si>
  <si>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</si>
  <si>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</si>
  <si>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</si>
  <si>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</si>
  <si>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</si>
  <si>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</si>
  <si>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</si>
  <si>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</si>
  <si>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</si>
  <si>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</si>
  <si>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</si>
  <si>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</si>
  <si>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</si>
  <si>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</si>
  <si>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</si>
  <si>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</si>
  <si>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</si>
  <si>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</si>
  <si>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</si>
  <si>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</si>
  <si>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</si>
  <si>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</si>
  <si>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</si>
  <si>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</si>
  <si>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</si>
  <si>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</si>
  <si>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</si>
  <si>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</si>
  <si>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</si>
  <si>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</si>
  <si>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</si>
  <si>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</si>
  <si>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</si>
  <si>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</si>
  <si>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</si>
  <si>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</si>
  <si>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</si>
  <si>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</si>
  <si>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</si>
  <si>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</si>
  <si>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</si>
  <si>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</si>
  <si>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</si>
  <si>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</si>
  <si>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</si>
  <si>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</si>
  <si>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</si>
  <si>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</si>
  <si>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</si>
  <si>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</si>
  <si>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</si>
  <si>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</si>
  <si>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</si>
  <si>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</si>
  <si>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</si>
  <si>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</si>
  <si>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</si>
  <si>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</si>
  <si>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</si>
  <si>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</si>
  <si>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</si>
  <si>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</si>
  <si>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</si>
  <si>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</si>
  <si>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</si>
  <si>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</si>
  <si>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</si>
  <si>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</si>
  <si>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</si>
  <si>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</si>
  <si>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</si>
  <si>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</si>
  <si>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</si>
  <si>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</si>
  <si>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</si>
  <si>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</si>
  <si>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</si>
  <si>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</si>
  <si>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</si>
  <si>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</si>
  <si>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</si>
  <si>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</si>
  <si>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</si>
  <si>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</si>
  <si>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</si>
  <si>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</si>
  <si>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</si>
  <si>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</si>
  <si>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</si>
  <si>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</si>
  <si>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</si>
  <si>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</si>
  <si>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</si>
  <si>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</si>
  <si>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</si>
  <si>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</si>
  <si>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</si>
  <si>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</si>
  <si>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</si>
  <si>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</si>
  <si>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</si>
  <si>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</si>
  <si>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</si>
  <si>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</si>
  <si>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</si>
  <si>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</si>
  <si>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</si>
  <si>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</si>
  <si>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</si>
  <si>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</si>
  <si>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</si>
  <si>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</si>
  <si>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</si>
  <si>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</si>
  <si>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</si>
  <si>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</si>
  <si>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</si>
  <si>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</si>
  <si>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</si>
  <si>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</si>
  <si>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</si>
  <si>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</si>
  <si>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</si>
  <si>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</si>
  <si>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</si>
  <si>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</si>
  <si>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</si>
  <si>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</si>
  <si>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</si>
  <si>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</si>
  <si>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</si>
  <si>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</si>
  <si>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</si>
  <si>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</si>
  <si>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</si>
  <si>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</si>
  <si>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</si>
  <si>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</si>
  <si>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</si>
  <si>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</si>
  <si>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</si>
  <si>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</si>
  <si>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</si>
  <si>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</si>
  <si>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</si>
  <si>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</si>
  <si>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</si>
  <si>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</si>
  <si>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</si>
  <si>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</si>
  <si>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</si>
  <si>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</si>
  <si>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</si>
  <si>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</si>
  <si>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</si>
  <si>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</si>
  <si>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</si>
  <si>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</si>
  <si>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</si>
  <si>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</si>
  <si>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</si>
  <si>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</si>
  <si>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</si>
  <si>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</si>
  <si>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</si>
  <si>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</si>
  <si>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</si>
  <si>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</si>
  <si>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</si>
  <si>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</si>
  <si>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</si>
  <si>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</si>
  <si>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</si>
  <si>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</si>
  <si>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</si>
  <si>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</si>
  <si>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</si>
  <si>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</si>
  <si>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</si>
  <si>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</si>
  <si>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</si>
  <si>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</si>
  <si>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</si>
  <si>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</si>
  <si>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</si>
  <si>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</si>
  <si>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</si>
  <si>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</si>
  <si>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</si>
  <si>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</si>
  <si>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</si>
  <si>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</si>
  <si>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</si>
  <si>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</si>
  <si>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</si>
  <si>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</si>
  <si>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</si>
  <si>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</si>
  <si>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</si>
  <si>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</si>
  <si>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</si>
  <si>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</si>
  <si>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</si>
  <si>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</si>
  <si>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</si>
  <si>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</si>
  <si>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</si>
  <si>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</si>
  <si>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</si>
  <si>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</si>
  <si>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</si>
  <si>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</si>
  <si>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</si>
  <si>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</si>
  <si>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</si>
  <si>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</si>
  <si>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</si>
  <si>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</si>
  <si>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</si>
  <si>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</si>
  <si>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</si>
  <si>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</si>
  <si>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</si>
  <si>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</si>
  <si>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</si>
  <si>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</si>
  <si>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</si>
  <si>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</si>
  <si>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</si>
  <si>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</si>
  <si>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</si>
  <si>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</si>
  <si>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</si>
  <si>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</si>
  <si>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</si>
  <si>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</si>
  <si>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</si>
  <si>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</si>
  <si>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</si>
  <si>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</si>
  <si>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</si>
  <si>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</si>
  <si>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</si>
  <si>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</si>
  <si>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</si>
  <si>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</si>
  <si>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</si>
  <si>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</si>
  <si>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</si>
  <si>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</si>
  <si>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</si>
  <si>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</si>
  <si>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</si>
  <si>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</si>
  <si>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</si>
  <si>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</si>
  <si>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</si>
  <si>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</si>
  <si>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</si>
  <si>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</si>
  <si>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</si>
  <si>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</si>
  <si>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</si>
  <si>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</si>
  <si>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</si>
  <si>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</si>
  <si>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</si>
  <si>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</si>
  <si>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</si>
  <si>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</si>
  <si>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</si>
  <si>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</si>
  <si>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</si>
  <si>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</si>
  <si>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</si>
  <si>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</si>
  <si>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</si>
  <si>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</si>
  <si>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</si>
  <si>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</si>
  <si>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</si>
  <si>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</si>
  <si>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</si>
  <si>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</si>
  <si>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</si>
  <si>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</si>
  <si>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</si>
  <si>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</si>
  <si>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</si>
  <si>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</si>
  <si>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</si>
  <si>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</si>
  <si>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</si>
  <si>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</si>
  <si>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</si>
  <si>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</si>
  <si>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</si>
  <si>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</si>
  <si>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</si>
  <si>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</si>
  <si>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</si>
  <si>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</si>
  <si>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</si>
  <si>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</si>
  <si>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</si>
  <si>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</si>
  <si>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</si>
  <si>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</si>
  <si>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</si>
  <si>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</si>
  <si>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</si>
  <si>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</si>
  <si>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</si>
  <si>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</si>
  <si>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</si>
  <si>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</si>
  <si>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</si>
  <si>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</si>
  <si>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</si>
  <si>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</si>
  <si>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</si>
  <si>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</si>
  <si>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</si>
  <si>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</si>
  <si>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</si>
  <si>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</si>
  <si>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</si>
  <si>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</si>
  <si>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</si>
  <si>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</si>
  <si>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</si>
  <si>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</si>
  <si>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</si>
  <si>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</si>
  <si>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</si>
  <si>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</si>
  <si>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</si>
  <si>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</si>
  <si>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</si>
  <si>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</si>
  <si>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</si>
  <si>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</si>
  <si>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</si>
  <si>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</si>
  <si>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</si>
  <si>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</si>
  <si>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</si>
  <si>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</si>
  <si>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</si>
  <si>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</si>
  <si>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</si>
  <si>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</si>
  <si>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</si>
  <si>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</si>
  <si>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</si>
  <si>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</si>
  <si>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</si>
  <si>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</si>
  <si>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</si>
  <si>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</si>
  <si>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</si>
  <si>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</si>
  <si>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</si>
  <si>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</si>
  <si>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</si>
  <si>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</si>
  <si>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</si>
  <si>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</si>
  <si>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</si>
  <si>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</si>
  <si>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</si>
  <si>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</si>
  <si>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</si>
  <si>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</si>
  <si>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</si>
  <si>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</si>
  <si>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</si>
  <si>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</si>
  <si>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</si>
  <si>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</si>
  <si>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</si>
  <si>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</si>
  <si>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</si>
  <si>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</si>
  <si>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</si>
  <si>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</si>
  <si>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</si>
  <si>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</si>
  <si>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</si>
  <si>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</si>
  <si>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</si>
  <si>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</si>
  <si>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</si>
  <si>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</si>
  <si>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</si>
  <si>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</si>
  <si>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</si>
  <si>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</si>
  <si>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</si>
  <si>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</si>
  <si>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</si>
  <si>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</si>
  <si>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</si>
  <si>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</si>
  <si>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</si>
  <si>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</si>
  <si>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</si>
  <si>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</si>
  <si>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</si>
  <si>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</si>
  <si>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</si>
  <si>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</si>
  <si>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</si>
  <si>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</si>
  <si>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</si>
  <si>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</si>
  <si>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</si>
  <si>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</si>
  <si>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</si>
  <si>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</si>
  <si>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</si>
  <si>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</si>
  <si>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</si>
  <si>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</si>
  <si>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</si>
  <si>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</si>
  <si>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</si>
  <si>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</si>
  <si>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</si>
  <si>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</si>
  <si>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</si>
  <si>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</si>
  <si>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</si>
  <si>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</si>
  <si>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</si>
  <si>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</si>
  <si>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</si>
  <si>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</si>
  <si>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</si>
  <si>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</si>
  <si>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</si>
  <si>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</si>
  <si>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</si>
  <si>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</si>
  <si>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</si>
  <si>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</si>
  <si>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</si>
  <si>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</si>
  <si>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</si>
  <si>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</si>
  <si>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</si>
  <si>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</si>
  <si>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</si>
  <si>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</si>
  <si>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</si>
  <si>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</si>
  <si>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</si>
  <si>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</si>
  <si>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</si>
  <si>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</si>
  <si>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</si>
  <si>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</si>
  <si>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</si>
  <si>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</si>
  <si>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</si>
  <si>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</si>
  <si>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</si>
  <si>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</si>
  <si>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</si>
  <si>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</si>
  <si>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</si>
  <si>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</si>
  <si>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</si>
  <si>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</si>
  <si>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</si>
  <si>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</si>
  <si>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</si>
  <si>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</si>
  <si>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</si>
  <si>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</si>
  <si>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</si>
  <si>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</si>
  <si>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</si>
  <si>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</si>
  <si>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</si>
  <si>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</si>
  <si>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</si>
  <si>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</si>
  <si>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</si>
  <si>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</si>
  <si>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</si>
  <si>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</si>
  <si>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</si>
  <si>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</si>
  <si>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</si>
  <si>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</si>
  <si>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</si>
  <si>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</si>
  <si>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</si>
  <si>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</si>
  <si>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</si>
  <si>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</si>
  <si>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</si>
  <si>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</si>
  <si>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</si>
  <si>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</si>
  <si>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</si>
  <si>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</si>
  <si>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</si>
  <si>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</si>
  <si>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</si>
  <si>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</si>
  <si>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</si>
  <si>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</si>
  <si>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</si>
  <si>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</si>
  <si>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</si>
  <si>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</si>
  <si>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</si>
  <si>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</si>
  <si>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</si>
  <si>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</si>
  <si>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</si>
  <si>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</si>
  <si>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</si>
  <si>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</si>
  <si>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</si>
  <si>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</si>
  <si>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</si>
  <si>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</si>
  <si>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</si>
  <si>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</si>
  <si>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</si>
  <si>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</si>
  <si>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</si>
  <si>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</si>
  <si>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</si>
  <si>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</si>
  <si>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</si>
  <si>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</si>
  <si>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</si>
  <si>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</si>
  <si>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</si>
  <si>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</si>
  <si>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</si>
  <si>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</si>
  <si>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</si>
  <si>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</si>
  <si>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</si>
  <si>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</si>
  <si>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</si>
  <si>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</si>
  <si>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</si>
  <si>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</si>
  <si>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</si>
  <si>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</si>
  <si>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</si>
  <si>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</si>
  <si>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</si>
  <si>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</si>
  <si>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</si>
  <si>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</si>
  <si>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</si>
  <si>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</si>
  <si>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</si>
  <si>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</si>
  <si>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</si>
  <si>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</si>
  <si>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</si>
  <si>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</si>
  <si>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</si>
  <si>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</si>
  <si>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</si>
  <si>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</si>
  <si>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</si>
  <si>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</si>
  <si>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</si>
  <si>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</si>
  <si>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</si>
  <si>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</si>
  <si>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</si>
  <si>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</si>
  <si>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</si>
  <si>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</si>
  <si>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</si>
  <si>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</si>
  <si>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</si>
  <si>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</si>
  <si>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</si>
  <si>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</si>
  <si>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</si>
  <si>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</si>
  <si>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</si>
  <si>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</si>
  <si>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</si>
  <si>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</si>
  <si>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</si>
  <si>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</si>
  <si>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</si>
  <si>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</si>
  <si>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</si>
  <si>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</si>
  <si>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</si>
  <si>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</si>
  <si>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</si>
  <si>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</si>
  <si>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</si>
  <si>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</si>
  <si>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</si>
  <si>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</si>
  <si>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</si>
  <si>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</si>
  <si>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</si>
  <si>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</si>
  <si>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</si>
  <si>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</si>
  <si>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</si>
  <si>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</si>
  <si>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</si>
  <si>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</si>
  <si>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</si>
  <si>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</si>
  <si>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</si>
  <si>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</si>
  <si>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</si>
  <si>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</si>
  <si>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</si>
  <si>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</si>
  <si>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</si>
  <si>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</si>
  <si>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</si>
  <si>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</si>
  <si>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</si>
  <si>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</si>
  <si>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</si>
  <si>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</si>
  <si>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</si>
  <si>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</si>
  <si>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</si>
  <si>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</si>
  <si>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</si>
  <si>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</si>
  <si>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</si>
  <si>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</si>
  <si>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</si>
  <si>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</si>
  <si>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</si>
  <si>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</si>
  <si>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</si>
  <si>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</si>
  <si>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</si>
  <si>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</si>
  <si>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</si>
  <si>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</si>
  <si>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</si>
  <si>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</si>
  <si>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</si>
  <si>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</si>
  <si>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</si>
  <si>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</si>
  <si>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</si>
  <si>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</si>
  <si>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</si>
  <si>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</si>
  <si>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</si>
  <si>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</si>
  <si>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</si>
  <si>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</si>
  <si>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</si>
  <si>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</si>
  <si>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</si>
  <si>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</si>
  <si>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</si>
  <si>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</si>
  <si>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</si>
  <si>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</si>
  <si>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</si>
  <si>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</si>
  <si>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</si>
  <si>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</si>
  <si>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</si>
  <si>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</si>
  <si>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</si>
  <si>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</si>
  <si>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</si>
  <si>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</si>
  <si>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</si>
  <si>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</si>
  <si>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</si>
  <si>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</si>
  <si>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</si>
  <si>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</si>
  <si>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</si>
  <si>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</si>
  <si>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</si>
  <si>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</si>
  <si>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</si>
  <si>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</si>
  <si>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</si>
  <si>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</si>
  <si>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</si>
  <si>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</si>
  <si>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</si>
  <si>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</si>
  <si>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</si>
  <si>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</si>
  <si>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</si>
  <si>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</si>
  <si>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</si>
  <si>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</si>
  <si>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</si>
  <si>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</si>
  <si>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</si>
  <si>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</si>
  <si>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</si>
  <si>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</si>
  <si>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</si>
  <si>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</si>
  <si>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</si>
  <si>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</si>
  <si>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</si>
  <si>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</si>
  <si>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</si>
  <si>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</si>
  <si>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</si>
  <si>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</si>
  <si>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</si>
  <si>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</si>
  <si>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</si>
  <si>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</si>
  <si>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</si>
  <si>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</si>
  <si>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</si>
  <si>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</si>
  <si>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</si>
  <si>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</si>
  <si>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</si>
  <si>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</si>
  <si>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</si>
  <si>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</si>
  <si>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</si>
  <si>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</si>
  <si>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</si>
  <si>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</si>
  <si>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</si>
  <si>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</si>
  <si>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</si>
  <si>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</si>
  <si>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</si>
  <si>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</si>
  <si>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</si>
  <si>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</si>
  <si>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</si>
  <si>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</si>
  <si>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</si>
  <si>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</si>
  <si>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</si>
  <si>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</si>
  <si>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</si>
  <si>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</si>
  <si>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</si>
  <si>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</si>
  <si>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</si>
  <si>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</si>
  <si>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</si>
  <si>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</si>
  <si>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</si>
  <si>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</si>
  <si>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</si>
  <si>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</si>
  <si>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</si>
  <si>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</si>
  <si>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</si>
  <si>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</si>
  <si>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</si>
  <si>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</si>
  <si>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</si>
  <si>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</si>
  <si>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</si>
  <si>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</si>
  <si>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</si>
  <si>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</si>
  <si>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</si>
  <si>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</si>
  <si>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</si>
  <si>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</si>
  <si>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</si>
  <si>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</si>
  <si>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</si>
  <si>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</si>
  <si>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</si>
  <si>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</si>
  <si>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</si>
  <si>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</si>
  <si>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</si>
  <si>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</si>
  <si>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</si>
  <si>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</si>
  <si>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</si>
  <si>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</si>
  <si>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</si>
  <si>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</si>
  <si>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</si>
  <si>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</si>
  <si>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</si>
  <si>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</si>
  <si>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</si>
  <si>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</si>
  <si>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</si>
  <si>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</si>
  <si>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</si>
  <si>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</si>
  <si>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</si>
  <si>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</si>
  <si>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</si>
  <si>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</si>
  <si>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</si>
  <si>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</si>
  <si>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</si>
  <si>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</si>
  <si>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</si>
  <si>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</si>
  <si>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</si>
  <si>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</si>
  <si>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</si>
  <si>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</si>
  <si>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</si>
  <si>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</si>
  <si>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</si>
  <si>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</si>
  <si>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</si>
  <si>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</si>
  <si>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</si>
  <si>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</si>
  <si>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</si>
  <si>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</si>
  <si>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</si>
  <si>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</si>
  <si>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</si>
  <si>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</si>
  <si>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</si>
  <si>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</si>
  <si>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</si>
  <si>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</si>
  <si>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</si>
  <si>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</si>
  <si>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</si>
  <si>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</si>
  <si>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</si>
  <si>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</si>
  <si>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</si>
  <si>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</si>
  <si>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</si>
  <si>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</si>
  <si>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</si>
  <si>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</si>
  <si>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</si>
  <si>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</si>
  <si>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</si>
  <si>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</si>
  <si>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</si>
  <si>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</si>
  <si>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</si>
  <si>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</si>
  <si>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</si>
  <si>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</si>
  <si>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</si>
  <si>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</si>
  <si>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</si>
  <si>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</si>
  <si>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</si>
  <si>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</si>
  <si>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</si>
  <si>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</si>
  <si>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</si>
  <si>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</si>
  <si>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</si>
  <si>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</si>
  <si>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</si>
  <si>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</si>
  <si>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</si>
  <si>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</si>
  <si>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</si>
  <si>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</si>
  <si>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</si>
  <si>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</si>
  <si>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</si>
  <si>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</si>
  <si>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</si>
  <si>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</si>
  <si>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</si>
  <si>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</si>
  <si>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</si>
  <si>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</si>
  <si>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</si>
  <si>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</si>
  <si>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</si>
  <si>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</si>
  <si>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</si>
  <si>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</si>
  <si>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</si>
  <si>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</si>
  <si>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</si>
  <si>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</si>
  <si>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</si>
  <si>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</si>
  <si>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</si>
  <si>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</si>
  <si>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</si>
  <si>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</si>
  <si>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</si>
  <si>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</si>
  <si>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</si>
  <si>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</si>
  <si>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</si>
  <si>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</si>
  <si>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</si>
  <si>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</si>
  <si>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</si>
  <si>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</si>
  <si>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</si>
  <si>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</si>
  <si>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</si>
  <si>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</si>
  <si>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</si>
  <si>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</si>
  <si>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</si>
  <si>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</si>
  <si>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</si>
  <si>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</si>
  <si>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</si>
  <si>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</si>
  <si>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</si>
  <si>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</si>
  <si>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</si>
  <si>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</si>
  <si>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</si>
  <si>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</si>
  <si>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</si>
  <si>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</si>
  <si>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</si>
  <si>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</si>
  <si>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</si>
  <si>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</si>
  <si>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</si>
  <si>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</si>
  <si>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</si>
  <si>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</si>
  <si>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</si>
  <si>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</si>
  <si>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</si>
  <si>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</si>
  <si>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</si>
  <si>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</si>
  <si>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</si>
  <si>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</si>
  <si>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</si>
  <si>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</si>
  <si>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</si>
  <si>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</si>
  <si>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</si>
  <si>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</si>
  <si>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</si>
  <si>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</si>
  <si>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</si>
  <si>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</si>
  <si>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</si>
  <si>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</si>
  <si>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</si>
  <si>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</si>
  <si>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</si>
  <si>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</si>
  <si>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</si>
  <si>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</si>
  <si>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</si>
  <si>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</si>
  <si>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</si>
  <si>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</si>
  <si>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</si>
  <si>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</si>
  <si>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</si>
  <si>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</si>
  <si>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</si>
  <si>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</si>
  <si>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</si>
  <si>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</si>
  <si>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</si>
  <si>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</si>
  <si>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</si>
  <si>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</si>
  <si>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</si>
  <si>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</si>
  <si>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</si>
  <si>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</si>
  <si>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</si>
  <si>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</si>
  <si>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</si>
  <si>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</si>
  <si>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</si>
  <si>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</si>
  <si>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</si>
  <si>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</si>
  <si>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</si>
  <si>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</si>
  <si>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</si>
  <si>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</si>
  <si>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</si>
  <si>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</si>
  <si>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</si>
  <si>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</si>
  <si>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</si>
  <si>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</si>
  <si>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</si>
  <si>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</si>
  <si>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</si>
  <si>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</si>
  <si>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</si>
  <si>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</si>
  <si>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</si>
  <si>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</si>
  <si>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</si>
  <si>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</si>
  <si>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</si>
  <si>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</si>
  <si>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</si>
  <si>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</si>
  <si>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</si>
  <si>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</si>
  <si>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</si>
  <si>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</si>
  <si>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</si>
  <si>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</si>
  <si>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</si>
  <si>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</si>
  <si>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</si>
  <si>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</si>
  <si>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</si>
  <si>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</si>
  <si>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</si>
  <si>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</si>
  <si>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</si>
  <si>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</si>
  <si>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</si>
  <si>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</si>
  <si>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</si>
  <si>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</si>
  <si>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</si>
  <si>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</si>
  <si>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</si>
  <si>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</si>
  <si>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</si>
  <si>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</si>
  <si>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</si>
  <si>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</si>
  <si>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</si>
  <si>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</si>
  <si>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</si>
  <si>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</si>
  <si>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</si>
  <si>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</si>
  <si>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</si>
  <si>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</si>
  <si>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</si>
  <si>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</si>
  <si>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</si>
  <si>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</si>
  <si>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</si>
  <si>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</si>
  <si>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</si>
  <si>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</si>
  <si>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</si>
  <si>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</si>
  <si>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</si>
  <si>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</si>
  <si>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</si>
  <si>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</si>
  <si>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</si>
  <si>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</si>
  <si>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</si>
  <si>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</si>
  <si>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</si>
  <si>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</si>
  <si>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</si>
  <si>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</si>
  <si>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</si>
  <si>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</si>
  <si>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</si>
  <si>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</si>
  <si>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</si>
  <si>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</si>
  <si>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</si>
  <si>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</si>
  <si>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</si>
  <si>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</si>
  <si>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</si>
  <si>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</si>
  <si>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</si>
  <si>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</si>
  <si>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</si>
  <si>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</si>
  <si>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</si>
  <si>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</si>
  <si>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</si>
  <si>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</si>
  <si>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</si>
  <si>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</si>
  <si>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</si>
  <si>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</si>
  <si>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</si>
  <si>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</si>
  <si>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</si>
  <si>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</si>
  <si>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</si>
  <si>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</si>
  <si>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</si>
  <si>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</si>
  <si>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</si>
  <si>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</si>
  <si>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</si>
  <si>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</si>
  <si>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</si>
  <si>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</si>
  <si>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</si>
  <si>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</si>
  <si>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</si>
  <si>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</si>
  <si>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</si>
  <si>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</si>
  <si>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</si>
  <si>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</si>
  <si>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</si>
  <si>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</si>
  <si>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</si>
  <si>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</si>
  <si>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</si>
  <si>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</si>
  <si>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</si>
  <si>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</si>
  <si>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</si>
  <si>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</si>
  <si>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</si>
  <si>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</si>
  <si>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</si>
  <si>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</si>
  <si>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</si>
  <si>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</si>
  <si>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</si>
  <si>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</si>
  <si>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</si>
  <si>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</si>
  <si>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</si>
  <si>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</si>
  <si>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</si>
  <si>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</si>
  <si>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</si>
  <si>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</si>
  <si>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</si>
  <si>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</si>
  <si>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</si>
  <si>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</si>
  <si>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</si>
  <si>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</si>
  <si>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</si>
  <si>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</si>
  <si>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</si>
  <si>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</si>
  <si>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</si>
  <si>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</si>
  <si>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</si>
  <si>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</si>
  <si>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</si>
  <si>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</si>
  <si>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</si>
  <si>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</si>
  <si>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</si>
  <si>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</si>
  <si>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</si>
  <si>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</si>
  <si>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</si>
  <si>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</si>
  <si>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</si>
  <si>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</si>
  <si>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</si>
  <si>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</si>
  <si>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</si>
  <si>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</si>
  <si>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</si>
  <si>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</si>
  <si>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</si>
  <si>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</si>
  <si>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</si>
  <si>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</si>
  <si>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</si>
  <si>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</si>
  <si>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</si>
  <si>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</si>
  <si>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</si>
  <si>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</si>
  <si>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</si>
  <si>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</si>
  <si>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</si>
  <si>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</si>
  <si>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</si>
  <si>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</si>
  <si>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</si>
  <si>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</si>
  <si>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</si>
  <si>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</si>
  <si>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</si>
  <si>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</si>
  <si>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</si>
  <si>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</si>
  <si>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</si>
  <si>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</si>
  <si>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</si>
  <si>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</si>
  <si>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</si>
  <si>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</si>
  <si>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</si>
  <si>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</si>
  <si>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</si>
  <si>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</si>
  <si>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</si>
  <si>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</si>
  <si>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</si>
  <si>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</si>
  <si>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</si>
  <si>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</si>
  <si>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</si>
  <si>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</si>
  <si>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</si>
  <si>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</si>
  <si>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</si>
  <si>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</si>
  <si>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</si>
  <si>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</si>
  <si>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</si>
  <si>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</si>
  <si>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</si>
  <si>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</si>
  <si>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</si>
  <si>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</si>
  <si>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</si>
  <si>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</si>
  <si>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</si>
  <si>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</si>
  <si>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</si>
  <si>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</si>
  <si>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</si>
  <si>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</si>
  <si>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</si>
  <si>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</si>
  <si>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</si>
  <si>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</si>
  <si>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</si>
  <si>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</si>
  <si>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</si>
  <si>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</si>
  <si>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</si>
  <si>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</si>
  <si>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</si>
  <si>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</si>
  <si>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</si>
  <si>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</si>
  <si>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</si>
  <si>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</si>
  <si>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</si>
  <si>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</si>
  <si>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</si>
  <si>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</si>
  <si>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</si>
  <si>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</si>
  <si>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</si>
  <si>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</si>
  <si>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</si>
  <si>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</si>
  <si>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</si>
  <si>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</si>
  <si>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</si>
  <si>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</si>
  <si>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</si>
  <si>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</si>
  <si>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</si>
  <si>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</si>
  <si>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</si>
  <si>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</si>
  <si>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</si>
  <si>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</si>
  <si>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</si>
  <si>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</si>
  <si>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</si>
  <si>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</si>
  <si>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</si>
  <si>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</si>
  <si>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</si>
  <si>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</si>
  <si>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</si>
  <si>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</si>
  <si>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</si>
  <si>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</si>
  <si>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</si>
  <si>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</si>
  <si>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</si>
  <si>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</si>
  <si>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</si>
  <si>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</si>
  <si>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</si>
  <si>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</si>
  <si>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</si>
  <si>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</si>
  <si>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</si>
  <si>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</si>
  <si>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</si>
  <si>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</si>
  <si>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</si>
  <si>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</si>
  <si>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</si>
  <si>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</si>
  <si>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</si>
  <si>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</si>
  <si>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</si>
  <si>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</si>
  <si>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</si>
  <si>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</si>
  <si>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</si>
  <si>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</si>
  <si>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</si>
  <si>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</si>
  <si>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</si>
  <si>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</si>
  <si>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</si>
  <si>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</si>
  <si>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</si>
  <si>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</si>
  <si>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</si>
  <si>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</si>
  <si>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</si>
  <si>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</si>
  <si>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</si>
  <si>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</si>
  <si>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</si>
  <si>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</si>
  <si>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</si>
  <si>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</si>
  <si>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</si>
  <si>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</si>
  <si>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</si>
  <si>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</si>
  <si>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</si>
  <si>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</si>
  <si>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</si>
  <si>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</si>
  <si>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</si>
  <si>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</si>
  <si>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</si>
  <si>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</si>
  <si>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</si>
  <si>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</si>
  <si>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</si>
  <si>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</si>
  <si>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</si>
  <si>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</si>
  <si>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</si>
  <si>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</si>
  <si>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</si>
  <si>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</si>
  <si>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</si>
  <si>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</si>
  <si>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</si>
  <si>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</si>
  <si>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</si>
  <si>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</si>
  <si>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</si>
  <si>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</si>
  <si>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</si>
  <si>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</si>
  <si>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</si>
  <si>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</si>
  <si>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</si>
  <si>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</si>
  <si>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</si>
  <si>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</si>
  <si>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</si>
  <si>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</si>
  <si>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</si>
  <si>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</si>
  <si>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</si>
  <si>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</si>
  <si>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</si>
  <si>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</si>
  <si>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</si>
  <si>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</si>
  <si>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</si>
  <si>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</si>
  <si>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</si>
  <si>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</si>
  <si>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</si>
  <si>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</si>
  <si>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</si>
  <si>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</si>
  <si>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</si>
  <si>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</si>
  <si>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</si>
  <si>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</si>
  <si>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</si>
  <si>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</si>
  <si>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</si>
  <si>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</si>
  <si>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</si>
  <si>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</si>
  <si>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</si>
  <si>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</si>
  <si>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</si>
  <si>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</si>
  <si>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</si>
  <si>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</si>
  <si>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</si>
  <si>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</si>
  <si>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</si>
  <si>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</si>
  <si>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</si>
  <si>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</si>
  <si>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</si>
  <si>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</si>
  <si>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</si>
  <si>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</si>
  <si>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</si>
  <si>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</si>
  <si>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</si>
  <si>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</si>
  <si>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</si>
  <si>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</si>
  <si>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</si>
  <si>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</si>
  <si>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</si>
  <si>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</si>
  <si>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</si>
  <si>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</si>
  <si>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</si>
  <si>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</si>
  <si>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</si>
  <si>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</si>
  <si>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</si>
  <si>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</si>
  <si>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</si>
  <si>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</si>
  <si>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</si>
  <si>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</si>
  <si>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</si>
  <si>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</si>
  <si>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</si>
  <si>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</si>
  <si>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</si>
  <si>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</si>
  <si>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</si>
  <si>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</si>
  <si>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</si>
  <si>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</si>
  <si>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</si>
  <si>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</si>
  <si>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</si>
  <si>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</si>
  <si>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</si>
  <si>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</si>
  <si>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</si>
  <si>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</si>
  <si>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</si>
  <si>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</si>
  <si>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</si>
  <si>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</si>
  <si>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</si>
  <si>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</si>
  <si>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</si>
  <si>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</si>
  <si>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</si>
  <si>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</si>
  <si>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</si>
  <si>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</si>
  <si>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</si>
  <si>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</si>
  <si>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</si>
  <si>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</si>
  <si>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</si>
  <si>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</si>
  <si>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</si>
  <si>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</si>
  <si>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</si>
  <si>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</si>
  <si>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</si>
  <si>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</si>
  <si>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</si>
  <si>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</si>
  <si>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</si>
  <si>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</si>
  <si>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</si>
  <si>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</si>
  <si>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</si>
  <si>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</si>
  <si>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</si>
  <si>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</si>
  <si>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</si>
  <si>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</si>
  <si>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</si>
  <si>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</si>
  <si>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</si>
  <si>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</si>
  <si>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</si>
  <si>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</si>
  <si>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</si>
  <si>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</si>
  <si>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</si>
  <si>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</si>
  <si>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</si>
  <si>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</si>
  <si>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</si>
  <si>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</si>
  <si>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</si>
  <si>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</si>
  <si>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</si>
  <si>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</si>
  <si>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</si>
  <si>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</si>
  <si>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</si>
  <si>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</si>
  <si>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</si>
  <si>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</si>
  <si>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</si>
  <si>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</si>
  <si>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</si>
  <si>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</si>
  <si>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</si>
  <si>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</si>
  <si>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</si>
  <si>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</si>
  <si>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</si>
  <si>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</si>
  <si>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</si>
  <si>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</si>
  <si>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</si>
  <si>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</si>
  <si>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</si>
  <si>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</si>
  <si>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</si>
  <si>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</si>
  <si>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</si>
  <si>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</si>
  <si>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</si>
  <si>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</si>
  <si>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</si>
  <si>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</si>
  <si>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</si>
  <si>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</si>
  <si>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</si>
  <si>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</si>
  <si>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</si>
  <si>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</si>
  <si>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</si>
  <si>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</si>
  <si>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</si>
  <si>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</si>
  <si>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</si>
  <si>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</si>
  <si>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</si>
  <si>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</si>
  <si>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</si>
  <si>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</si>
  <si>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</si>
  <si>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</si>
  <si>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</si>
  <si>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</si>
  <si>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</si>
  <si>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</si>
  <si>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</si>
  <si>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</si>
  <si>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</si>
  <si>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</si>
  <si>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</si>
  <si>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</si>
  <si>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</si>
  <si>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</si>
  <si>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</si>
  <si>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</si>
  <si>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</si>
  <si>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</si>
  <si>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</si>
  <si>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</si>
  <si>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</si>
  <si>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</si>
  <si>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</si>
  <si>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</si>
  <si>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</si>
  <si>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</si>
  <si>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</si>
  <si>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</si>
  <si>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</si>
  <si>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</si>
  <si>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</si>
  <si>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</si>
  <si>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</si>
  <si>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</si>
  <si>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</si>
  <si>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</si>
  <si>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</si>
  <si>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</si>
  <si>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</si>
  <si>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</si>
  <si>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</si>
  <si>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</si>
  <si>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</si>
  <si>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</si>
  <si>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</si>
  <si>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</si>
  <si>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</si>
  <si>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</si>
  <si>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</si>
  <si>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</si>
  <si>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</si>
  <si>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</si>
  <si>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</si>
  <si>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</si>
  <si>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</si>
  <si>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</si>
  <si>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</si>
  <si>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</si>
  <si>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</si>
  <si>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</si>
  <si>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</si>
  <si>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</si>
  <si>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</si>
  <si>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</si>
  <si>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</si>
  <si>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</si>
  <si>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</si>
  <si>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</si>
  <si>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</si>
  <si>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</si>
  <si>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</si>
  <si>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</si>
  <si>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</si>
  <si>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</si>
  <si>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</si>
  <si>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</si>
  <si>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</si>
  <si>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</si>
  <si>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</si>
  <si>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</si>
  <si>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</si>
  <si>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</si>
  <si>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</si>
  <si>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</si>
  <si>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</si>
  <si>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</si>
  <si>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</si>
  <si>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</si>
  <si>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</si>
  <si>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</si>
  <si>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</si>
  <si>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</si>
  <si>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</si>
  <si>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</si>
  <si>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</si>
  <si>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</si>
  <si>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</si>
  <si>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</si>
  <si>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</si>
  <si>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</si>
  <si>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</si>
  <si>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</si>
  <si>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</si>
  <si>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</si>
  <si>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</si>
  <si>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</si>
  <si>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</si>
  <si>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</si>
  <si>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</si>
  <si>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</si>
  <si>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</si>
  <si>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</si>
  <si>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</si>
  <si>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</si>
  <si>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</si>
  <si>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</si>
  <si>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</si>
  <si>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</si>
  <si>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</si>
  <si>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</si>
  <si>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</si>
  <si>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</si>
  <si>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</si>
  <si>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</si>
  <si>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</si>
  <si>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</si>
  <si>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</si>
  <si>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</si>
  <si>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</si>
  <si>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</si>
  <si>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</si>
  <si>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</si>
  <si>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</si>
  <si>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</si>
  <si>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</si>
  <si>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</si>
  <si>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</si>
  <si>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</si>
  <si>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</si>
  <si>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</si>
  <si>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</si>
  <si>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</si>
  <si>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</si>
  <si>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</si>
  <si>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</si>
  <si>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</si>
  <si>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</si>
  <si>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</si>
  <si>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</si>
  <si>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</si>
  <si>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</si>
  <si>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</si>
  <si>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</si>
  <si>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</si>
  <si>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</si>
  <si>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</si>
  <si>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</si>
  <si>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</si>
  <si>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</si>
  <si>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</si>
  <si>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</si>
  <si>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</si>
  <si>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</si>
  <si>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</si>
  <si>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</si>
  <si>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</si>
  <si>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</si>
  <si>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</si>
  <si>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</si>
  <si>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</si>
  <si>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</si>
  <si>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</si>
  <si>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</si>
  <si>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</si>
  <si>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</si>
  <si>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</si>
  <si>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</si>
  <si>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</si>
  <si>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</si>
  <si>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</si>
  <si>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</si>
  <si>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</si>
  <si>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</si>
  <si>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</si>
  <si>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</si>
  <si>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</si>
  <si>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</si>
  <si>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</si>
  <si>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</si>
  <si>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</si>
  <si>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</si>
  <si>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</si>
  <si>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</si>
  <si>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</si>
  <si>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</si>
  <si>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</si>
  <si>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</si>
  <si>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</si>
  <si>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</si>
  <si>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</si>
  <si>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</si>
  <si>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</si>
  <si>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</si>
  <si>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</si>
  <si>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</si>
  <si>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</si>
  <si>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</si>
  <si>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</si>
  <si>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</si>
  <si>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</si>
  <si>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</si>
  <si>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</si>
  <si>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</si>
  <si>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</si>
  <si>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</si>
  <si>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</si>
  <si>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</si>
  <si>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</si>
  <si>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</si>
  <si>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</si>
  <si>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</si>
  <si>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</si>
  <si>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</si>
  <si>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</si>
  <si>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</si>
  <si>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</si>
  <si>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</si>
  <si>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</si>
  <si>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</si>
  <si>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</si>
  <si>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</si>
  <si>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</si>
  <si>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</si>
  <si>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</si>
  <si>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</si>
  <si>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</si>
  <si>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</si>
  <si>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</si>
  <si>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</si>
  <si>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</si>
  <si>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</si>
  <si>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</si>
  <si>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</si>
  <si>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</si>
  <si>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</si>
  <si>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</si>
  <si>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</si>
  <si>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</si>
  <si>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</si>
  <si>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</si>
  <si>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</si>
  <si>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</si>
  <si>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</si>
  <si>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</si>
  <si>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</si>
  <si>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</si>
  <si>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</si>
  <si>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</si>
  <si>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</si>
  <si>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</si>
  <si>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</si>
  <si>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</si>
  <si>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</si>
  <si>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</si>
  <si>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</si>
  <si>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</si>
  <si>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</si>
  <si>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</si>
  <si>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</si>
  <si>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</si>
  <si>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</si>
  <si>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</si>
  <si>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</si>
  <si>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</si>
  <si>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</si>
  <si>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</si>
  <si>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</si>
  <si>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</si>
  <si>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</si>
  <si>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</si>
  <si>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</si>
  <si>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</si>
  <si>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</si>
  <si>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</si>
  <si>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</si>
  <si>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</si>
  <si>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</si>
  <si>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</si>
  <si>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</si>
  <si>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</si>
  <si>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</si>
  <si>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</si>
  <si>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</si>
  <si>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</si>
  <si>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</si>
  <si>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</si>
  <si>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</si>
  <si>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</si>
  <si>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</si>
  <si>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</si>
  <si>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</si>
  <si>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</si>
  <si>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</si>
  <si>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</si>
  <si>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</si>
  <si>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</si>
  <si>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</si>
  <si>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</si>
  <si>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</si>
  <si>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</si>
  <si>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</si>
  <si>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</si>
  <si>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</si>
  <si>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</si>
  <si>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</si>
  <si>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</si>
  <si>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</si>
  <si>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</si>
  <si>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</si>
  <si>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</si>
  <si>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</si>
  <si>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</si>
  <si>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</si>
  <si>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</si>
  <si>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</si>
  <si>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</si>
  <si>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</si>
  <si>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</si>
  <si>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</si>
  <si>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</si>
  <si>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</si>
  <si>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</si>
  <si>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</si>
  <si>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</si>
  <si>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</si>
  <si>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</si>
  <si>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</si>
  <si>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</si>
  <si>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</si>
  <si>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</si>
  <si>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</si>
  <si>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</si>
  <si>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</si>
  <si>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</si>
  <si>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</si>
  <si>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</si>
  <si>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</si>
  <si>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</si>
  <si>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</si>
  <si>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</si>
  <si>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</si>
  <si>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</si>
  <si>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</si>
  <si>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</si>
  <si>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</si>
  <si>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</si>
  <si>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</si>
  <si>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</si>
  <si>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</si>
  <si>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</si>
  <si>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</si>
  <si>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</si>
  <si>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</si>
  <si>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</si>
  <si>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</si>
  <si>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</si>
  <si>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</si>
  <si>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</si>
  <si>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</si>
  <si>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</si>
  <si>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</si>
  <si>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</si>
  <si>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</si>
  <si>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</si>
  <si>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</si>
  <si>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</si>
  <si>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</si>
  <si>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</si>
  <si>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</si>
  <si>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</si>
  <si>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</si>
  <si>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</si>
  <si>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</si>
  <si>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</si>
  <si>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</si>
  <si>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</si>
  <si>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</si>
  <si>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</si>
  <si>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</si>
  <si>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</si>
  <si>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</si>
  <si>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</si>
  <si>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</si>
  <si>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</si>
  <si>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</si>
  <si>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</si>
  <si>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</si>
  <si>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</si>
  <si>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</si>
  <si>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</si>
  <si>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</si>
  <si>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</si>
  <si>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</si>
  <si>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</si>
  <si>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</si>
  <si>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</si>
  <si>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</si>
  <si>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</si>
  <si>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</si>
  <si>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</si>
  <si>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</si>
  <si>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</si>
  <si>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</si>
  <si>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</si>
  <si>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</si>
  <si>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</si>
  <si>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</si>
  <si>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</si>
  <si>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</si>
  <si>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</si>
  <si>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</si>
  <si>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</si>
  <si>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</si>
  <si>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</si>
  <si>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</si>
  <si>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</si>
  <si>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</si>
  <si>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</si>
  <si>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</si>
  <si>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</si>
  <si>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</si>
  <si>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</si>
  <si>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</si>
  <si>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</si>
  <si>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</si>
  <si>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</si>
  <si>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</si>
  <si>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</si>
  <si>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</si>
  <si>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</si>
  <si>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</si>
  <si>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</si>
  <si>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</si>
  <si>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</si>
  <si>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</si>
  <si>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</si>
  <si>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</si>
  <si>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</si>
  <si>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</si>
  <si>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</si>
  <si>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</si>
  <si>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</si>
  <si>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</si>
  <si>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</si>
  <si>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</si>
  <si>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</si>
  <si>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</si>
  <si>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</si>
  <si>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</si>
  <si>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</si>
  <si>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</si>
  <si>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</si>
  <si>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</si>
  <si>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</si>
  <si>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</si>
  <si>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</si>
  <si>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</si>
  <si>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</si>
  <si>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</si>
  <si>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</si>
  <si>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</si>
  <si>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</si>
  <si>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</si>
  <si>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</si>
  <si>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</si>
  <si>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</si>
  <si>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</si>
  <si>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</si>
  <si>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</si>
  <si>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</si>
  <si>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</si>
  <si>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</si>
  <si>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</si>
  <si>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</si>
  <si>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</si>
  <si>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</si>
  <si>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</si>
  <si>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</si>
  <si>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</si>
  <si>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</si>
  <si>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</si>
  <si>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</si>
  <si>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</si>
  <si>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</si>
  <si>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</si>
  <si>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</si>
  <si>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</si>
  <si>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</si>
  <si>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</si>
  <si>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</si>
  <si>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</si>
  <si>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</si>
  <si>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</si>
  <si>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</si>
  <si>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</si>
  <si>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</si>
  <si>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</si>
  <si>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</si>
  <si>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</si>
  <si>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</si>
  <si>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</si>
  <si>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</si>
  <si>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</si>
  <si>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</si>
  <si>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</si>
  <si>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</si>
  <si>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</si>
  <si>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</si>
  <si>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</si>
  <si>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</si>
  <si>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</si>
  <si>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</si>
  <si>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</si>
  <si>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</si>
  <si>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</si>
  <si>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</si>
  <si>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</si>
  <si>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</si>
  <si>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</si>
  <si>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</si>
  <si>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</si>
  <si>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</si>
  <si>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</si>
  <si>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</si>
  <si>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</si>
  <si>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</si>
  <si>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</si>
  <si>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</si>
  <si>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</si>
  <si>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</si>
  <si>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</si>
  <si>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</si>
  <si>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</si>
  <si>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</si>
  <si>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</si>
  <si>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</si>
  <si>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</si>
  <si>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</si>
  <si>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</si>
  <si>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</si>
  <si>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</si>
  <si>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</si>
  <si>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</si>
  <si>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</si>
  <si>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</si>
  <si>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</si>
  <si>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</si>
  <si>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</si>
  <si>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</si>
  <si>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</si>
  <si>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</si>
  <si>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</si>
  <si>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</si>
  <si>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</si>
  <si>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</si>
  <si>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</si>
  <si>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</si>
  <si>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</si>
  <si>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</si>
  <si>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</si>
  <si>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</si>
  <si>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</si>
  <si>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</si>
  <si>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</si>
  <si>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</si>
  <si>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</si>
  <si>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</si>
  <si>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</si>
  <si>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</si>
  <si>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</si>
  <si>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</si>
  <si>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</si>
  <si>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</si>
  <si>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</si>
  <si>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</si>
  <si>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</si>
  <si>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</si>
  <si>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</si>
  <si>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</si>
  <si>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</si>
  <si>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</si>
  <si>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</si>
  <si>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</si>
  <si>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</si>
  <si>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</si>
  <si>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</si>
  <si>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</si>
  <si>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</si>
  <si>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</si>
  <si>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</si>
  <si>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</si>
  <si>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</si>
  <si>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</si>
  <si>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</si>
  <si>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</si>
  <si>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</si>
  <si>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</si>
  <si>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</si>
  <si>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</si>
  <si>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</si>
  <si>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</si>
  <si>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</si>
  <si>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</si>
  <si>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</si>
  <si>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</si>
  <si>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</si>
  <si>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</si>
  <si>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</si>
  <si>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</si>
  <si>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</si>
  <si>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</si>
  <si>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</si>
  <si>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</si>
  <si>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</si>
  <si>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</si>
  <si>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</si>
  <si>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</si>
  <si>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</si>
  <si>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</si>
  <si>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</si>
  <si>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</si>
  <si>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</si>
  <si>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</si>
  <si>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</si>
  <si>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</si>
  <si>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</si>
  <si>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</si>
  <si>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</si>
  <si>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</si>
  <si>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</si>
  <si>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</si>
  <si>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</si>
  <si>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</si>
  <si>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</si>
  <si>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</si>
  <si>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</si>
  <si>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</si>
  <si>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</si>
  <si>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</si>
  <si>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</si>
  <si>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</si>
  <si>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</si>
  <si>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</si>
  <si>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</si>
  <si>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</si>
  <si>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</si>
  <si>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</si>
  <si>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</si>
  <si>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</si>
  <si>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</si>
  <si>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</si>
  <si>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</si>
  <si>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</si>
  <si>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</si>
  <si>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</si>
  <si>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</si>
  <si>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</si>
  <si>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</si>
  <si>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</si>
  <si>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</si>
  <si>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</si>
  <si>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</si>
  <si>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</si>
  <si>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</si>
  <si>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</si>
  <si>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</si>
  <si>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</si>
  <si>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</si>
  <si>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</si>
  <si>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</si>
  <si>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</si>
  <si>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</si>
  <si>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</si>
  <si>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</si>
  <si>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</si>
  <si>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</si>
  <si>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</si>
  <si>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</si>
  <si>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</si>
  <si>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</si>
  <si>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</si>
  <si>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</si>
  <si>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</si>
  <si>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</si>
  <si>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</si>
  <si>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</si>
  <si>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</si>
  <si>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</si>
  <si>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</si>
  <si>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</si>
  <si>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</si>
  <si>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</si>
  <si>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</si>
  <si>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</si>
  <si>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</si>
  <si>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</si>
  <si>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</si>
  <si>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</si>
  <si>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</si>
  <si>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</si>
  <si>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</si>
  <si>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</si>
  <si>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</si>
  <si>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</si>
  <si>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</si>
  <si>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</si>
  <si>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</si>
  <si>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</si>
  <si>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</si>
  <si>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</si>
  <si>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</si>
  <si>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</si>
  <si>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</si>
  <si>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</si>
  <si>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</si>
  <si>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</si>
  <si>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</si>
  <si>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</si>
  <si>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</si>
  <si>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</si>
  <si>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</si>
  <si>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</si>
  <si>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</si>
  <si>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</si>
  <si>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</si>
  <si>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</si>
  <si>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</si>
  <si>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</si>
  <si>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</si>
  <si>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</si>
  <si>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</si>
  <si>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</si>
  <si>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</si>
  <si>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</si>
  <si>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</si>
  <si>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</si>
  <si>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</si>
  <si>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</si>
  <si>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</si>
  <si>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</si>
  <si>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</si>
  <si>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</si>
  <si>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</si>
  <si>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</si>
  <si>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</si>
  <si>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</si>
  <si>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</si>
  <si>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</si>
  <si>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</si>
  <si>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</si>
  <si>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</si>
  <si>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</si>
  <si>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</si>
  <si>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</si>
  <si>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</si>
  <si>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</si>
  <si>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</si>
  <si>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</si>
  <si>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</si>
  <si>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</si>
  <si>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</si>
  <si>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</si>
  <si>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</si>
  <si>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</si>
  <si>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</si>
  <si>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</si>
  <si>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</si>
  <si>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</si>
  <si>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</si>
  <si>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</si>
  <si>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</si>
  <si>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</si>
  <si>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</si>
  <si>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</si>
  <si>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</si>
  <si>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</si>
  <si>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</si>
  <si>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</si>
  <si>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</si>
  <si>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</si>
  <si>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</si>
  <si>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</si>
  <si>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</si>
  <si>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</si>
  <si>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</si>
  <si>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</si>
  <si>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</si>
  <si>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</si>
  <si>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</si>
  <si>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</si>
  <si>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</si>
  <si>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</si>
  <si>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</si>
  <si>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</si>
  <si>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</si>
  <si>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</si>
  <si>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</si>
  <si>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</si>
  <si>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</si>
  <si>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</si>
  <si>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</si>
  <si>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</si>
  <si>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</si>
  <si>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</si>
  <si>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</si>
  <si>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</si>
  <si>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</si>
  <si>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</si>
  <si>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</si>
  <si>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</si>
  <si>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</si>
  <si>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</si>
  <si>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</si>
  <si>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</si>
  <si>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</si>
  <si>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</si>
  <si>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</si>
  <si>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</si>
  <si>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</si>
  <si>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</si>
  <si>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</si>
  <si>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</si>
  <si>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</si>
  <si>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</si>
  <si>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</si>
  <si>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</si>
  <si>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</si>
  <si>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</si>
  <si>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</si>
  <si>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</si>
  <si>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</si>
  <si>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</si>
  <si>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</si>
  <si>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</si>
  <si>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</si>
  <si>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</si>
  <si>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</si>
  <si>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</si>
  <si>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</si>
  <si>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</si>
  <si>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</si>
  <si>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</si>
  <si>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</si>
  <si>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</si>
  <si>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</si>
  <si>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</si>
  <si>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</si>
  <si>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</si>
  <si>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</si>
  <si>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</si>
  <si>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</si>
  <si>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</si>
  <si>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</si>
  <si>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</si>
  <si>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</si>
  <si>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</si>
  <si>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</si>
  <si>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</si>
  <si>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</si>
  <si>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</si>
  <si>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</si>
  <si>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</si>
  <si>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</si>
  <si>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</si>
  <si>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</si>
  <si>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</si>
  <si>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</si>
  <si>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</si>
  <si>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</si>
  <si>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</si>
  <si>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</si>
  <si>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</si>
  <si>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</si>
  <si>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</si>
  <si>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</si>
  <si>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</si>
  <si>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</si>
  <si>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</si>
  <si>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</si>
  <si>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</si>
  <si>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</si>
  <si>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</si>
  <si>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</si>
  <si>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</si>
  <si>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</si>
  <si>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</si>
  <si>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</si>
  <si>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</si>
  <si>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</si>
  <si>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</si>
  <si>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</si>
  <si>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</si>
  <si>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</si>
  <si>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</si>
  <si>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</si>
  <si>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</si>
  <si>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</si>
  <si>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</si>
  <si>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</si>
  <si>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</si>
  <si>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</si>
  <si>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</si>
  <si>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</si>
  <si>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</si>
  <si>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</si>
  <si>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</si>
  <si>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</si>
  <si>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</si>
  <si>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</si>
  <si>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</si>
  <si>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</si>
  <si>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</si>
  <si>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</si>
  <si>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</si>
  <si>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</si>
  <si>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</si>
  <si>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</si>
  <si>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</si>
  <si>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</si>
  <si>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</si>
  <si>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</si>
  <si>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</si>
  <si>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</si>
  <si>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</si>
  <si>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</si>
  <si>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</si>
  <si>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</si>
  <si>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</si>
  <si>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</si>
  <si>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</si>
  <si>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</si>
  <si>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</si>
  <si>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</si>
  <si>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</si>
  <si>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</si>
  <si>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</si>
  <si>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</si>
  <si>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</si>
  <si>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</si>
  <si>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</si>
  <si>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</si>
  <si>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</si>
  <si>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</si>
  <si>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</si>
  <si>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</si>
  <si>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</si>
  <si>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</si>
  <si>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</si>
  <si>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</si>
  <si>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</si>
  <si>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</si>
  <si>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</si>
  <si>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</si>
  <si>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</si>
  <si>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</si>
  <si>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</si>
  <si>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</si>
  <si>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</si>
  <si>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</si>
  <si>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</si>
  <si>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</si>
  <si>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</si>
  <si>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</si>
  <si>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</si>
  <si>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</si>
  <si>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</si>
  <si>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</si>
  <si>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</si>
  <si>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</si>
  <si>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</si>
  <si>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</si>
  <si>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</si>
  <si>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</si>
  <si>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</si>
  <si>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</si>
  <si>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</si>
  <si>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</si>
  <si>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</si>
  <si>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</si>
  <si>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</si>
  <si>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</si>
  <si>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</si>
  <si>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</si>
  <si>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</si>
  <si>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</si>
  <si>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</si>
  <si>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</si>
  <si>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</si>
  <si>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</si>
  <si>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</si>
  <si>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</si>
  <si>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</si>
  <si>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</si>
  <si>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</si>
  <si>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</si>
  <si>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</si>
  <si>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</si>
  <si>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</si>
  <si>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</si>
  <si>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</si>
  <si>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</si>
  <si>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</si>
  <si>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</si>
  <si>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</si>
  <si>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</si>
  <si>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</si>
  <si>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</si>
  <si>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</si>
  <si>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</si>
  <si>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</si>
  <si>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</si>
  <si>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</si>
  <si>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</si>
  <si>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</si>
  <si>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</si>
  <si>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</si>
  <si>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</si>
  <si>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</si>
  <si>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</si>
  <si>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</si>
  <si>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</si>
  <si>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</si>
  <si>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</si>
  <si>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</si>
  <si>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</si>
  <si>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</si>
  <si>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</si>
  <si>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</si>
  <si>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</si>
  <si>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</si>
  <si>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</si>
  <si>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</si>
  <si>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</si>
  <si>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</si>
  <si>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</si>
  <si>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</si>
  <si>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</si>
  <si>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</si>
  <si>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</si>
  <si>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</si>
  <si>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</si>
  <si>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</si>
  <si>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</si>
  <si>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</si>
  <si>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</si>
  <si>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</si>
  <si>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</si>
  <si>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</si>
  <si>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</si>
  <si>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</si>
  <si>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</si>
  <si>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</si>
  <si>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</si>
  <si>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</si>
  <si>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</si>
  <si>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</si>
  <si>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</si>
  <si>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</si>
  <si>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</si>
  <si>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</si>
  <si>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</si>
  <si>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</si>
  <si>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</si>
  <si>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</si>
  <si>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</si>
  <si>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</si>
  <si>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</si>
  <si>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</si>
  <si>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</si>
  <si>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</si>
  <si>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</si>
  <si>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</si>
  <si>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</si>
  <si>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</si>
  <si>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</si>
  <si>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</si>
  <si>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</si>
  <si>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</si>
  <si>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</si>
  <si>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</si>
  <si>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</si>
  <si>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</si>
  <si>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</si>
  <si>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</si>
  <si>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</si>
  <si>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</si>
  <si>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</si>
  <si>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</si>
  <si>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</si>
  <si>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</si>
  <si>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</si>
  <si>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</si>
  <si>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</si>
  <si>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</si>
  <si>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</si>
  <si>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</si>
  <si>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</si>
  <si>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</si>
  <si>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</si>
  <si>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</si>
  <si>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</si>
  <si>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</si>
  <si>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</si>
  <si>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</si>
  <si>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</si>
  <si>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</si>
  <si>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</si>
  <si>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</si>
  <si>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</si>
  <si>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</si>
  <si>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</si>
  <si>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</si>
  <si>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</si>
  <si>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</si>
  <si>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</si>
  <si>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</si>
  <si>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</si>
  <si>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</si>
  <si>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</si>
  <si>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</si>
  <si>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</si>
  <si>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</si>
  <si>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</si>
  <si>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</si>
  <si>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</si>
  <si>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</si>
  <si>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</si>
  <si>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</si>
  <si>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</si>
  <si>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</si>
  <si>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</si>
  <si>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</si>
  <si>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</si>
  <si>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</si>
  <si>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</si>
  <si>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</si>
  <si>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</si>
  <si>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</si>
  <si>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</si>
  <si>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</si>
  <si>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</si>
  <si>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</si>
  <si>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</si>
  <si>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</si>
  <si>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</si>
  <si>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</si>
  <si>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</si>
  <si>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</si>
  <si>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</si>
  <si>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</si>
  <si>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</si>
  <si>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</si>
  <si>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</si>
  <si>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</si>
  <si>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</si>
  <si>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</si>
  <si>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</si>
  <si>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</si>
  <si>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</si>
  <si>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</si>
  <si>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</si>
  <si>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</si>
  <si>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</si>
  <si>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</si>
  <si>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</si>
  <si>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</si>
  <si>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</si>
  <si>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</si>
  <si>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</si>
  <si>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</si>
  <si>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</si>
  <si>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</si>
  <si>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</si>
  <si>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</si>
  <si>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</si>
  <si>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</si>
  <si>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</si>
  <si>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</si>
  <si>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</si>
  <si>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</si>
  <si>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</si>
  <si>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</si>
  <si>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</si>
  <si>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</si>
  <si>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</si>
  <si>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</si>
  <si>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</si>
  <si>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</si>
  <si>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</si>
  <si>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</si>
  <si>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</si>
  <si>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</si>
  <si>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</si>
  <si>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</si>
  <si>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</si>
  <si>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</si>
  <si>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</si>
  <si>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</si>
  <si>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</si>
  <si>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</si>
  <si>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</si>
  <si>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</si>
  <si>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</si>
  <si>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</si>
  <si>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</si>
  <si>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</si>
  <si>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</si>
  <si>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</si>
  <si>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</si>
  <si>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</si>
  <si>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</si>
  <si>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</si>
  <si>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</si>
  <si>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</si>
  <si>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</si>
  <si>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</si>
  <si>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</si>
  <si>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</si>
  <si>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</si>
  <si>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</si>
  <si>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</si>
  <si>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</si>
  <si>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</si>
  <si>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</si>
  <si>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</si>
  <si>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</si>
  <si>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</si>
  <si>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</si>
  <si>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</si>
  <si>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</si>
  <si>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</si>
  <si>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</si>
  <si>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</si>
  <si>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</si>
  <si>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</si>
  <si>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</si>
  <si>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</si>
  <si>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</si>
  <si>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</si>
  <si>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</si>
  <si>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</si>
  <si>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</si>
  <si>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</si>
  <si>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</si>
  <si>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</si>
  <si>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</si>
  <si>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</si>
  <si>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</si>
  <si>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</si>
  <si>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</si>
  <si>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</si>
  <si>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</si>
  <si>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</si>
  <si>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</si>
  <si>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</si>
  <si>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</si>
  <si>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</si>
  <si>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</si>
  <si>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</si>
  <si>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</si>
  <si>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</si>
  <si>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</si>
  <si>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</si>
  <si>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</si>
  <si>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</si>
  <si>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</si>
  <si>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</si>
  <si>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</si>
  <si>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</si>
  <si>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</si>
  <si>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</si>
  <si>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</si>
  <si>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</si>
  <si>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</si>
  <si>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</si>
  <si>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</si>
  <si>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</si>
  <si>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</si>
  <si>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</si>
  <si>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</si>
  <si>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</si>
  <si>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</si>
  <si>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</si>
  <si>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</si>
  <si>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</si>
  <si>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</si>
  <si>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</si>
  <si>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</si>
  <si>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</si>
  <si>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</si>
  <si>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</si>
  <si>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</si>
  <si>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</si>
  <si>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</si>
  <si>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</si>
  <si>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</si>
  <si>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</si>
  <si>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</si>
  <si>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</si>
  <si>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</si>
  <si>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</si>
  <si>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</si>
  <si>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</si>
  <si>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</si>
  <si>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</si>
  <si>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</si>
  <si>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</si>
  <si>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</si>
  <si>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</si>
  <si>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</si>
  <si>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</si>
  <si>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</si>
  <si>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</si>
  <si>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</si>
  <si>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</si>
  <si>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</si>
  <si>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</si>
  <si>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</si>
  <si>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</si>
  <si>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</si>
  <si>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</si>
  <si>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</si>
  <si>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</si>
  <si>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</si>
  <si>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</si>
  <si>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</si>
  <si>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</si>
  <si>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</si>
  <si>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</si>
  <si>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</si>
  <si>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</si>
  <si>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</si>
  <si>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</si>
  <si>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</si>
  <si>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</si>
  <si>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</si>
  <si>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</si>
  <si>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</si>
  <si>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</si>
  <si>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</si>
  <si>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</si>
  <si>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</si>
  <si>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</si>
  <si>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</si>
  <si>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</si>
  <si>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</si>
  <si>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</si>
  <si>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</si>
  <si>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</si>
  <si>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</si>
  <si>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</si>
  <si>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</si>
  <si>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</si>
  <si>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</si>
  <si>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</si>
  <si>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</si>
  <si>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</si>
  <si>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</si>
  <si>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</si>
  <si>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</si>
  <si>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</si>
  <si>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</si>
  <si>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</si>
  <si>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</si>
  <si>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</si>
  <si>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</si>
  <si>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</si>
  <si>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</si>
  <si>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</si>
  <si>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</si>
  <si>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</si>
  <si>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</si>
  <si>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</si>
  <si>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</si>
  <si>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</si>
  <si>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</si>
  <si>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</si>
  <si>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</si>
  <si>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</si>
  <si>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</si>
  <si>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</si>
  <si>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</si>
  <si>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</si>
  <si>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</si>
  <si>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</si>
  <si>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</si>
  <si>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</si>
  <si>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</si>
  <si>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</si>
  <si>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</si>
  <si>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</si>
  <si>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</si>
  <si>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</si>
  <si>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</si>
  <si>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</si>
  <si>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</si>
  <si>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</si>
  <si>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</si>
  <si>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</si>
  <si>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</si>
  <si>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</si>
  <si>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</si>
  <si>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</si>
  <si>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</si>
  <si>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</si>
  <si>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</si>
  <si>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</si>
  <si>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</si>
  <si>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</si>
  <si>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</si>
  <si>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</si>
  <si>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</si>
  <si>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</si>
  <si>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</si>
  <si>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</si>
  <si>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</si>
  <si>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</si>
  <si>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</si>
  <si>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</si>
  <si>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</si>
  <si>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</si>
  <si>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</si>
  <si>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</si>
  <si>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</si>
  <si>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</si>
  <si>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</si>
  <si>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</si>
  <si>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</si>
  <si>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</si>
  <si>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</si>
  <si>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</si>
  <si>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</si>
  <si>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</si>
  <si>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</si>
  <si>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</si>
  <si>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</si>
  <si>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</si>
  <si>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</si>
  <si>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</si>
  <si>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</si>
  <si>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</si>
  <si>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</si>
  <si>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</si>
  <si>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</si>
  <si>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</si>
  <si>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</si>
  <si>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</si>
  <si>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</si>
  <si>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</si>
  <si>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</si>
  <si>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</si>
  <si>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</si>
  <si>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</si>
  <si>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</si>
  <si>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</si>
  <si>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</si>
  <si>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</si>
  <si>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</si>
  <si>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</si>
  <si>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</si>
  <si>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</si>
  <si>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</si>
  <si>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</si>
  <si>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</si>
  <si>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</si>
  <si>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</si>
  <si>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</si>
  <si>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</si>
  <si>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</si>
  <si>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</si>
  <si>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</si>
  <si>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</si>
  <si>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</si>
  <si>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</si>
  <si>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</si>
  <si>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</si>
  <si>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</si>
  <si>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</si>
  <si>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</si>
  <si>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</si>
  <si>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</si>
  <si>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</si>
  <si>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</si>
  <si>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</si>
  <si>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</si>
  <si>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</si>
  <si>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</si>
  <si>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</si>
  <si>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</si>
  <si>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</si>
  <si>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</si>
  <si>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</si>
  <si>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</si>
  <si>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</si>
  <si>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</si>
  <si>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</si>
  <si>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</si>
  <si>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</si>
  <si>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</si>
  <si>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</si>
  <si>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</si>
  <si>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</si>
  <si>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</si>
  <si>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</si>
  <si>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</si>
  <si>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</si>
  <si>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</si>
  <si>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</si>
  <si>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</si>
  <si>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</si>
  <si>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</si>
  <si>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</si>
  <si>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</si>
  <si>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</si>
  <si>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</si>
  <si>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</si>
  <si>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</si>
  <si>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</si>
  <si>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</si>
  <si>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</si>
  <si>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</si>
  <si>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</si>
  <si>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</si>
  <si>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</si>
  <si>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</si>
  <si>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</si>
  <si>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</si>
  <si>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</si>
  <si>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</si>
  <si>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</si>
  <si>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</si>
  <si>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</si>
  <si>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</si>
  <si>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</si>
  <si>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</si>
  <si>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</si>
  <si>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</si>
  <si>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</si>
  <si>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</si>
  <si>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</si>
  <si>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</si>
  <si>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</si>
  <si>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</si>
  <si>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</si>
  <si>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</si>
  <si>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</si>
  <si>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</si>
  <si>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</si>
  <si>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</si>
  <si>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</si>
  <si>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</si>
  <si>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</si>
  <si>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</si>
  <si>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</si>
  <si>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</si>
  <si>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</si>
  <si>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</si>
  <si>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</si>
  <si>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</si>
  <si>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</si>
  <si>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</si>
  <si>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</si>
  <si>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</si>
  <si>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</si>
  <si>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</si>
  <si>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</si>
  <si>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</si>
  <si>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</si>
  <si>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</si>
  <si>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</si>
  <si>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</si>
  <si>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</si>
  <si>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</si>
  <si>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</si>
  <si>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</si>
  <si>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</si>
  <si>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</si>
  <si>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</si>
  <si>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</si>
  <si>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</si>
  <si>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</si>
  <si>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</si>
  <si>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</si>
  <si>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</si>
  <si>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</si>
  <si>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</si>
  <si>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</si>
  <si>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</si>
  <si>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</si>
  <si>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</si>
  <si>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</si>
  <si>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</si>
  <si>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</si>
  <si>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</si>
  <si>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</si>
  <si>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</si>
  <si>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</si>
  <si>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</si>
  <si>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</si>
  <si>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</si>
  <si>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</si>
  <si>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</si>
  <si>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</si>
  <si>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</si>
  <si>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</si>
  <si>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</si>
  <si>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</si>
  <si>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</si>
  <si>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</si>
  <si>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</si>
  <si>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</si>
  <si>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</si>
  <si>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</si>
  <si>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</si>
  <si>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</si>
  <si>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</si>
  <si>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</si>
  <si>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</si>
  <si>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</si>
  <si>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</si>
  <si>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</si>
  <si>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</si>
  <si>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</si>
  <si>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</si>
  <si>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</si>
  <si>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</si>
  <si>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</si>
  <si>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</si>
  <si>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</si>
  <si>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</si>
  <si>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</si>
  <si>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</si>
  <si>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</si>
  <si>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</si>
  <si>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</si>
  <si>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</si>
  <si>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</si>
  <si>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</si>
  <si>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</si>
  <si>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</si>
  <si>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</si>
  <si>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</si>
  <si>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</si>
  <si>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</si>
  <si>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</si>
  <si>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</si>
  <si>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</si>
  <si>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</si>
  <si>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</si>
  <si>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</si>
  <si>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</si>
  <si>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</si>
  <si>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</si>
  <si>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</si>
  <si>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</si>
  <si>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</si>
  <si>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</si>
  <si>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</si>
  <si>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</si>
  <si>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</si>
  <si>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</si>
  <si>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</si>
  <si>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</si>
  <si>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</si>
  <si>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</si>
  <si>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</si>
  <si>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</si>
  <si>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</si>
  <si>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</si>
  <si>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</si>
  <si>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</si>
  <si>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</si>
  <si>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</si>
  <si>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</si>
  <si>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</si>
  <si>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</si>
  <si>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</si>
  <si>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</si>
  <si>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</si>
  <si>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</si>
  <si>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</si>
  <si>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</si>
  <si>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</si>
  <si>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</si>
  <si>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</si>
  <si>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</si>
  <si>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</si>
  <si>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</si>
  <si>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</si>
  <si>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</si>
  <si>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</si>
  <si>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</si>
  <si>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</si>
  <si>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</si>
  <si>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</si>
  <si>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</si>
  <si>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</si>
  <si>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</si>
  <si>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</si>
  <si>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</si>
  <si>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</si>
  <si>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</si>
  <si>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</si>
  <si>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</si>
  <si>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</si>
  <si>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</si>
  <si>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</si>
  <si>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</si>
  <si>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</si>
  <si>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</si>
  <si>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</si>
  <si>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</si>
  <si>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</si>
  <si>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</si>
  <si>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</si>
  <si>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</si>
  <si>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</si>
  <si>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</si>
  <si>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</si>
  <si>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</si>
  <si>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</si>
  <si>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</si>
  <si>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</si>
  <si>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</si>
  <si>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</si>
  <si>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</si>
  <si>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</si>
  <si>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</si>
  <si>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</si>
  <si>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</si>
  <si>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</si>
  <si>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</si>
  <si>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</si>
  <si>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</si>
  <si>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</si>
  <si>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</si>
  <si>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</si>
  <si>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</si>
  <si>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</si>
  <si>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</si>
  <si>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</si>
  <si>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</si>
  <si>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</si>
  <si>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</si>
  <si>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</si>
  <si>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</si>
  <si>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</si>
  <si>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</si>
  <si>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</si>
  <si>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</si>
  <si>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</si>
  <si>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</si>
  <si>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</si>
  <si>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</si>
  <si>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</si>
  <si>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</si>
  <si>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</si>
  <si>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</si>
  <si>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</si>
  <si>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</si>
  <si>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</si>
  <si>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</si>
  <si>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</si>
  <si>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</si>
  <si>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</si>
  <si>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</si>
  <si>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</si>
  <si>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</si>
  <si>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</si>
  <si>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</si>
  <si>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</si>
  <si>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</si>
  <si>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</si>
  <si>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</si>
  <si>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</si>
  <si>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</si>
  <si>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</si>
  <si>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</si>
  <si>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</si>
  <si>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</si>
  <si>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</si>
  <si>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</si>
  <si>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</si>
  <si>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</si>
  <si>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</si>
  <si>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</si>
  <si>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</si>
  <si>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</si>
  <si>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</si>
  <si>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</si>
  <si>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</si>
  <si>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</si>
  <si>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</si>
  <si>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</si>
  <si>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</si>
  <si>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</si>
  <si>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</si>
  <si>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</si>
  <si>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</si>
  <si>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</si>
  <si>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</si>
  <si>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</si>
  <si>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</si>
  <si>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</si>
  <si>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</si>
  <si>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</si>
  <si>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</si>
  <si>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</si>
  <si>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</si>
  <si>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</si>
  <si>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</si>
  <si>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</si>
  <si>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</si>
  <si>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</si>
  <si>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</si>
  <si>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</si>
  <si>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</si>
  <si>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</si>
  <si>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</si>
  <si>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</si>
  <si>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</si>
  <si>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</si>
  <si>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</si>
  <si>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</si>
  <si>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</si>
  <si>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</si>
  <si>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</si>
  <si>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</si>
  <si>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</si>
  <si>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</si>
  <si>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</si>
  <si>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</si>
  <si>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</si>
  <si>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</si>
  <si>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</si>
  <si>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</si>
  <si>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</si>
  <si>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</si>
  <si>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</si>
  <si>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</si>
  <si>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</si>
  <si>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</si>
  <si>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</si>
  <si>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</si>
  <si>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</si>
  <si>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</si>
  <si>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</si>
  <si>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</si>
  <si>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</si>
  <si>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</si>
  <si>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</si>
  <si>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</si>
  <si>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</si>
  <si>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</si>
  <si>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</si>
  <si>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</si>
  <si>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</si>
  <si>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</si>
  <si>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</si>
  <si>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</si>
  <si>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</si>
  <si>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</si>
  <si>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</si>
  <si>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</si>
  <si>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</si>
  <si>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</si>
  <si>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</si>
  <si>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</si>
  <si>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</si>
  <si>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</si>
  <si>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</si>
  <si>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</si>
  <si>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</si>
  <si>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</si>
  <si>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</si>
  <si>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</si>
  <si>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</si>
  <si>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</si>
  <si>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</si>
  <si>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</si>
  <si>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</si>
  <si>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</si>
  <si>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</si>
  <si>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</si>
  <si>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</si>
  <si>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</si>
  <si>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</si>
  <si>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</si>
  <si>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</si>
  <si>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</si>
  <si>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</si>
  <si>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</si>
  <si>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</si>
  <si>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</si>
  <si>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</si>
  <si>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</si>
  <si>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</si>
  <si>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</si>
  <si>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</si>
  <si>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</si>
  <si>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</si>
  <si>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</si>
  <si>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</si>
  <si>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</si>
  <si>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</si>
  <si>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</si>
  <si>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</si>
  <si>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</si>
  <si>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</si>
  <si>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</si>
  <si>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</si>
  <si>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</si>
  <si>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</si>
  <si>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</si>
  <si>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</si>
  <si>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</si>
  <si>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</si>
  <si>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</si>
  <si>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</si>
  <si>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</si>
  <si>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</si>
  <si>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</si>
  <si>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</si>
  <si>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</si>
  <si>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</si>
  <si>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</si>
  <si>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</si>
  <si>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</si>
  <si>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</si>
  <si>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</si>
  <si>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</si>
  <si>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</si>
  <si>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</si>
  <si>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</si>
  <si>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</si>
  <si>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</si>
  <si>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</si>
  <si>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</si>
  <si>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</si>
  <si>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</si>
  <si>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</si>
  <si>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</si>
  <si>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</si>
  <si>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</si>
  <si>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</si>
  <si>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</si>
  <si>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</si>
  <si>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</si>
  <si>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</si>
  <si>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</si>
  <si>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</si>
  <si>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</si>
  <si>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</si>
  <si>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</si>
  <si>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</si>
  <si>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</si>
  <si>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</si>
  <si>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</si>
  <si>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</si>
  <si>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</si>
  <si>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</si>
  <si>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</si>
  <si>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</si>
  <si>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</si>
  <si>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</si>
  <si>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</si>
  <si>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</si>
  <si>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</si>
  <si>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</si>
  <si>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</si>
  <si>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</si>
  <si>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</si>
  <si>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</si>
  <si>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</si>
  <si>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</si>
  <si>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</si>
  <si>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</si>
  <si>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</si>
  <si>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</si>
  <si>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</si>
  <si>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</si>
  <si>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</si>
  <si>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</si>
  <si>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</si>
  <si>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</si>
  <si>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</si>
  <si>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</si>
  <si>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</si>
  <si>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</si>
  <si>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</si>
  <si>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</si>
  <si>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</si>
  <si>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</si>
  <si>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</si>
  <si>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</si>
  <si>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</si>
  <si>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</si>
  <si>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</si>
  <si>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</si>
  <si>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</si>
  <si>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</si>
  <si>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</si>
  <si>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</si>
  <si>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</si>
  <si>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</si>
  <si>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</si>
  <si>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</si>
  <si>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</si>
  <si>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</si>
  <si>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</si>
  <si>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</si>
  <si>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</si>
  <si>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</si>
  <si>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</si>
  <si>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</si>
  <si>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</si>
  <si>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</si>
  <si>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</si>
  <si>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</si>
  <si>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</si>
  <si>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</si>
  <si>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</si>
  <si>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</si>
  <si>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</si>
  <si>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</si>
  <si>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</si>
  <si>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</si>
  <si>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</si>
  <si>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</si>
  <si>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</si>
  <si>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</si>
  <si>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</si>
  <si>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</si>
  <si>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</si>
  <si>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</si>
  <si>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</si>
  <si>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</si>
  <si>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</si>
  <si>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</si>
  <si>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</si>
  <si>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</si>
  <si>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</si>
  <si>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</si>
  <si>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</si>
  <si>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</si>
  <si>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</si>
  <si>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</si>
  <si>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</si>
  <si>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</si>
  <si>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</si>
  <si>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</si>
  <si>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</si>
  <si>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</si>
  <si>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</si>
  <si>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</si>
  <si>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</si>
  <si>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</si>
  <si>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</si>
  <si>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</si>
  <si>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</si>
  <si>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</si>
  <si>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</si>
  <si>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</si>
  <si>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</si>
  <si>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</si>
  <si>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</si>
  <si>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</si>
  <si>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</si>
  <si>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</si>
  <si>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</si>
  <si>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</si>
  <si>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</si>
  <si>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</si>
  <si>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</si>
  <si>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</si>
  <si>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</si>
  <si>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</si>
  <si>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</si>
  <si>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</si>
  <si>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</si>
  <si>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</si>
  <si>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</si>
  <si>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</si>
  <si>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</si>
  <si>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</si>
  <si>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</si>
  <si>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</si>
  <si>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</si>
  <si>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</si>
  <si>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</si>
  <si>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</si>
  <si>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</si>
  <si>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</si>
  <si>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</si>
  <si>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</si>
  <si>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</si>
  <si>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</si>
  <si>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</si>
  <si>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</si>
  <si>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</si>
  <si>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</si>
  <si>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</si>
  <si>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</si>
  <si>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</si>
  <si>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</si>
  <si>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</si>
  <si>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</si>
  <si>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</si>
  <si>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</si>
  <si>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</si>
  <si>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</si>
  <si>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</si>
  <si>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</si>
  <si>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</si>
  <si>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</si>
  <si>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</si>
  <si>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</si>
  <si>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</si>
  <si>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</si>
  <si>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</si>
  <si>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</si>
  <si>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</si>
  <si>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</si>
  <si>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</si>
  <si>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</si>
  <si>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</si>
  <si>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</si>
  <si>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</si>
  <si>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</si>
  <si>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</si>
  <si>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</si>
  <si>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</si>
  <si>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</si>
  <si>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</si>
  <si>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</si>
  <si>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</si>
  <si>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</si>
  <si>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</si>
  <si>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</si>
  <si>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</si>
  <si>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</si>
  <si>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</si>
  <si>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</si>
  <si>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</si>
  <si>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</si>
  <si>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</si>
  <si>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</si>
  <si>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</si>
  <si>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</si>
  <si>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</si>
  <si>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</si>
  <si>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</si>
  <si>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</si>
  <si>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</si>
  <si>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</si>
  <si>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</si>
  <si>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</si>
  <si>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</si>
  <si>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</si>
  <si>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</si>
  <si>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</si>
  <si>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</si>
  <si>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</si>
  <si>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</si>
  <si>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</si>
  <si>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</si>
  <si>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</si>
  <si>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</si>
  <si>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</si>
  <si>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</si>
  <si>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</si>
  <si>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</si>
  <si>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</si>
  <si>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</si>
  <si>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</si>
  <si>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</si>
  <si>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</si>
  <si>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</si>
  <si>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</si>
  <si>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</si>
  <si>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</si>
  <si>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</si>
  <si>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</si>
  <si>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</si>
  <si>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</si>
  <si>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</si>
  <si>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</si>
  <si>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</si>
  <si>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</si>
  <si>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</si>
  <si>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</si>
  <si>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</si>
  <si>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</si>
  <si>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</si>
  <si>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</si>
  <si>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</si>
  <si>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</si>
  <si>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</si>
  <si>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</si>
  <si>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</si>
  <si>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</si>
  <si>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</si>
  <si>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</si>
  <si>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</si>
  <si>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</si>
  <si>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</si>
  <si>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</si>
  <si>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</si>
  <si>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</si>
  <si>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</si>
  <si>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</si>
  <si>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</si>
  <si>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</si>
  <si>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</si>
  <si>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</si>
  <si>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</si>
  <si>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</si>
  <si>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</si>
  <si>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</si>
  <si>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</si>
  <si>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</si>
  <si>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</si>
  <si>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</si>
  <si>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</si>
  <si>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</si>
  <si>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</si>
  <si>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</si>
  <si>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</si>
  <si>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</si>
  <si>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</si>
  <si>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</si>
  <si>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</si>
  <si>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</si>
  <si>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</si>
  <si>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</si>
  <si>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</si>
  <si>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</si>
  <si>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</si>
  <si>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</si>
  <si>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</si>
  <si>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</si>
  <si>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</si>
  <si>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</si>
  <si>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</si>
  <si>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</si>
  <si>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</si>
  <si>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</si>
  <si>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</si>
  <si>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</si>
  <si>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</si>
  <si>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</si>
  <si>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</si>
  <si>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</si>
  <si>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</si>
  <si>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</si>
  <si>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</si>
  <si>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</si>
  <si>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</si>
  <si>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</si>
  <si>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</si>
  <si>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</si>
  <si>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</si>
  <si>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</si>
  <si>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</si>
  <si>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</si>
  <si>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</si>
  <si>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</si>
  <si>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</si>
  <si>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</si>
  <si>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</si>
  <si>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</si>
  <si>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</si>
  <si>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</si>
  <si>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</si>
  <si>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</si>
  <si>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</si>
  <si>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</si>
  <si>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</si>
  <si>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</si>
  <si>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</si>
  <si>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</si>
  <si>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</si>
  <si>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</si>
  <si>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</si>
  <si>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</si>
  <si>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</si>
  <si>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</si>
  <si>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</si>
  <si>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</si>
  <si>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</si>
  <si>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</si>
  <si>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</si>
  <si>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</si>
  <si>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</si>
  <si>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</si>
  <si>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</si>
  <si>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</si>
  <si>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</si>
  <si>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</si>
  <si>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</si>
  <si>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</si>
  <si>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</si>
  <si>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</si>
  <si>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</si>
  <si>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</si>
  <si>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</si>
  <si>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</si>
  <si>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</si>
  <si>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</si>
  <si>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</si>
  <si>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</si>
  <si>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</si>
  <si>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</si>
  <si>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</si>
  <si>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</si>
  <si>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</si>
  <si>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</si>
  <si>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</si>
  <si>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</si>
  <si>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</si>
  <si>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</si>
  <si>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</si>
  <si>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</si>
  <si>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</si>
  <si>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</si>
  <si>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</si>
  <si>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</si>
  <si>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</si>
  <si>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</si>
  <si>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</si>
  <si>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</si>
  <si>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</si>
  <si>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</si>
  <si>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</si>
  <si>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</si>
  <si>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</si>
  <si>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</si>
  <si>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</si>
  <si>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</si>
  <si>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</si>
  <si>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</si>
  <si>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</si>
  <si>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</si>
  <si>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</si>
  <si>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</si>
  <si>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</si>
  <si>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</si>
  <si>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</si>
  <si>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</si>
  <si>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</si>
  <si>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</si>
  <si>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</si>
  <si>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</si>
  <si>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</si>
  <si>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</si>
  <si>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</si>
  <si>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</si>
  <si>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</si>
  <si>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</si>
  <si>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</si>
  <si>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</si>
  <si>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</si>
  <si>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</si>
  <si>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</si>
  <si>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</si>
  <si>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</si>
  <si>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</si>
  <si>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</si>
  <si>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</si>
  <si>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</si>
  <si>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</si>
  <si>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</si>
  <si>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</si>
  <si>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</si>
  <si>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</si>
  <si>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</si>
  <si>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</si>
  <si>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</si>
  <si>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</si>
  <si>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</si>
  <si>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</si>
  <si>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</si>
  <si>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</si>
  <si>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</si>
  <si>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</si>
  <si>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</si>
  <si>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</si>
  <si>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</si>
  <si>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</si>
  <si>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</si>
  <si>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</si>
  <si>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</si>
  <si>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</si>
  <si>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</si>
  <si>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</si>
  <si>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</si>
  <si>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</si>
  <si>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</si>
  <si>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</si>
  <si>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</si>
  <si>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</si>
  <si>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</si>
  <si>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</si>
  <si>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</si>
  <si>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</si>
  <si>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</si>
  <si>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</si>
  <si>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</si>
  <si>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</si>
  <si>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</si>
  <si>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</si>
  <si>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</si>
  <si>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</si>
  <si>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</si>
  <si>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</si>
  <si>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</si>
  <si>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</si>
  <si>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</si>
  <si>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</si>
  <si>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</si>
  <si>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</si>
  <si>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</si>
  <si>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</si>
  <si>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</si>
  <si>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</si>
  <si>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</si>
  <si>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</si>
  <si>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</si>
  <si>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</si>
  <si>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</si>
  <si>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</si>
  <si>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</si>
  <si>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</si>
  <si>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</si>
  <si>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</si>
  <si>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</si>
  <si>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</si>
  <si>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</si>
  <si>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</si>
  <si>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</si>
  <si>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</si>
  <si>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</si>
  <si>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</si>
  <si>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</si>
  <si>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</si>
  <si>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</si>
  <si>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</si>
  <si>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</si>
  <si>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</si>
  <si>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</si>
  <si>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</si>
  <si>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</si>
  <si>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</si>
  <si>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</si>
  <si>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</si>
  <si>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</si>
  <si>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</si>
  <si>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</si>
  <si>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</si>
  <si>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</si>
  <si>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</si>
  <si>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</si>
  <si>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</si>
  <si>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</si>
  <si>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</si>
  <si>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</si>
  <si>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</si>
  <si>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</si>
  <si>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</si>
  <si>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</si>
  <si>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</si>
  <si>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</si>
  <si>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</si>
  <si>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</si>
  <si>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</si>
  <si>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</si>
  <si>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</si>
  <si>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</si>
  <si>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</si>
  <si>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</si>
  <si>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</si>
  <si>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</si>
  <si>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</si>
  <si>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</si>
  <si>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</si>
  <si>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</si>
  <si>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</si>
  <si>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</si>
  <si>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</si>
  <si>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</si>
  <si>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</si>
  <si>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</si>
  <si>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</si>
  <si>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</si>
  <si>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</si>
  <si>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</si>
  <si>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</si>
  <si>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</si>
  <si>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</si>
  <si>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</si>
  <si>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</si>
  <si>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</si>
  <si>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</si>
  <si>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</si>
  <si>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</si>
  <si>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</si>
  <si>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</si>
  <si>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</si>
  <si>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</si>
  <si>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</si>
  <si>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</si>
  <si>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</si>
  <si>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</si>
  <si>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</si>
  <si>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</si>
  <si>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</si>
  <si>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</si>
  <si>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</si>
  <si>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</si>
  <si>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</si>
  <si>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</si>
  <si>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</si>
  <si>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</si>
  <si>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</si>
  <si>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</si>
  <si>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</si>
  <si>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</si>
  <si>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</si>
  <si>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</si>
  <si>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</si>
  <si>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</si>
  <si>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</si>
  <si>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</si>
  <si>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</si>
  <si>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</si>
  <si>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</si>
  <si>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</si>
  <si>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</si>
  <si>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</si>
  <si>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</si>
  <si>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</si>
  <si>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</si>
  <si>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</si>
  <si>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</si>
  <si>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</si>
  <si>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</si>
  <si>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</si>
  <si>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</si>
  <si>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</si>
  <si>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</si>
  <si>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</si>
  <si>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</si>
  <si>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</si>
  <si>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</si>
  <si>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</si>
  <si>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</si>
  <si>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</si>
  <si>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</si>
  <si>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</si>
  <si>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</si>
  <si>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</si>
  <si>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</si>
  <si>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</si>
  <si>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</si>
  <si>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</si>
  <si>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</si>
  <si>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</si>
  <si>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</si>
  <si>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</si>
  <si>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</si>
  <si>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</si>
  <si>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</si>
  <si>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</si>
  <si>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</si>
  <si>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</si>
  <si>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</si>
  <si>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</si>
  <si>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</si>
  <si>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</si>
  <si>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</si>
  <si>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</si>
  <si>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</si>
  <si>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</si>
  <si>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</si>
  <si>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</si>
  <si>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</si>
  <si>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</si>
  <si>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</si>
  <si>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</si>
  <si>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</si>
  <si>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</si>
  <si>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</si>
  <si>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</si>
  <si>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</si>
  <si>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</si>
  <si>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</si>
  <si>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</si>
  <si>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</si>
  <si>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</si>
  <si>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</si>
  <si>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</si>
  <si>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</si>
  <si>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</si>
  <si>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</si>
  <si>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</si>
  <si>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</si>
  <si>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</si>
  <si>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</si>
  <si>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</si>
  <si>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</si>
  <si>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</si>
  <si>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</si>
  <si>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</si>
  <si>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</si>
  <si>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</si>
  <si>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</si>
  <si>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</si>
  <si>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</si>
  <si>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</si>
  <si>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</si>
  <si>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</si>
  <si>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</si>
  <si>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</si>
  <si>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</si>
  <si>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</si>
  <si>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</si>
  <si>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</si>
  <si>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</si>
  <si>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</si>
  <si>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</si>
  <si>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</si>
  <si>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</si>
  <si>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</si>
  <si>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</si>
  <si>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</si>
  <si>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</si>
  <si>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</si>
  <si>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</si>
  <si>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</si>
  <si>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</si>
  <si>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</si>
  <si>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</si>
  <si>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</si>
  <si>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</si>
  <si>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</si>
  <si>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</si>
  <si>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</si>
  <si>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</si>
  <si>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</si>
  <si>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</si>
  <si>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</si>
  <si>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</si>
  <si>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</si>
  <si>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</si>
  <si>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</si>
  <si>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</si>
  <si>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</si>
  <si>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</si>
  <si>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</si>
  <si>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</si>
  <si>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</si>
  <si>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</si>
  <si>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</si>
  <si>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</si>
  <si>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</si>
  <si>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</si>
  <si>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</si>
  <si>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</si>
  <si>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</si>
  <si>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</si>
  <si>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</si>
  <si>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</si>
  <si>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</si>
  <si>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</si>
  <si>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</si>
  <si>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</si>
  <si>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</si>
  <si>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</si>
  <si>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</si>
  <si>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</si>
  <si>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</si>
  <si>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</si>
  <si>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</si>
  <si>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</si>
  <si>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</si>
  <si>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</si>
  <si>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</si>
  <si>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</si>
  <si>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</si>
  <si>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</si>
  <si>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</si>
  <si>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</si>
  <si>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</si>
  <si>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</si>
  <si>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</si>
  <si>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</si>
  <si>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</si>
  <si>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</si>
  <si>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</si>
  <si>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</si>
  <si>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</si>
  <si>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</si>
  <si>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</si>
  <si>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</si>
  <si>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</si>
  <si>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</si>
  <si>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</si>
  <si>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</si>
  <si>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</si>
  <si>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</si>
  <si>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</si>
  <si>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</si>
  <si>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</si>
  <si>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</si>
  <si>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</si>
  <si>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</si>
  <si>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</si>
  <si>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</si>
  <si>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</si>
  <si>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</si>
  <si>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</si>
  <si>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</si>
  <si>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</si>
  <si>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</si>
  <si>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</si>
  <si>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</si>
  <si>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</si>
  <si>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</si>
  <si>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</si>
  <si>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</si>
  <si>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</si>
  <si>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</si>
  <si>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</si>
  <si>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</si>
  <si>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</si>
  <si>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</si>
  <si>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</si>
  <si>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</si>
  <si>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</si>
  <si>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</si>
  <si>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</si>
  <si>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</si>
  <si>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</si>
  <si>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</si>
  <si>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</si>
  <si>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</si>
  <si>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</si>
  <si>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</si>
  <si>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</si>
  <si>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</si>
  <si>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</si>
  <si>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</si>
  <si>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</si>
  <si>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</si>
  <si>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</si>
  <si>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</si>
  <si>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</si>
  <si>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</si>
  <si>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</si>
  <si>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</si>
  <si>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</si>
  <si>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</si>
  <si>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</si>
  <si>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</si>
  <si>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</si>
  <si>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</si>
  <si>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</si>
  <si>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</si>
  <si>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</si>
  <si>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</si>
  <si>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</si>
  <si>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</si>
  <si>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</si>
  <si>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</si>
  <si>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</si>
  <si>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</si>
  <si>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</si>
  <si>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</si>
  <si>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</si>
  <si>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</si>
  <si>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</si>
  <si>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</si>
  <si>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</si>
  <si>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</si>
  <si>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</si>
  <si>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</si>
  <si>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</si>
  <si>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</si>
  <si>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</si>
  <si>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</si>
  <si>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</si>
  <si>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</si>
  <si>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</si>
  <si>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</si>
  <si>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</si>
  <si>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</si>
  <si>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</si>
  <si>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</si>
  <si>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</si>
  <si>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</si>
  <si>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</si>
  <si>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</si>
  <si>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</si>
  <si>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</si>
  <si>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</si>
  <si>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</si>
  <si>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</si>
  <si>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</si>
  <si>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</si>
  <si>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</si>
  <si>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</si>
  <si>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</si>
  <si>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</si>
  <si>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</si>
  <si>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</si>
  <si>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</si>
  <si>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</si>
  <si>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</si>
  <si>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</si>
  <si>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</si>
  <si>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</si>
  <si>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</si>
  <si>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</si>
  <si>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</si>
  <si>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</si>
  <si>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</si>
  <si>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</si>
  <si>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</si>
  <si>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</si>
  <si>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</si>
  <si>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</si>
  <si>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</si>
  <si>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</si>
  <si>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</si>
  <si>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</si>
  <si>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</si>
  <si>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</si>
  <si>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</si>
  <si>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</si>
  <si>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</si>
  <si>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</si>
  <si>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</si>
  <si>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</si>
  <si>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</si>
  <si>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</si>
  <si>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</si>
  <si>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</si>
  <si>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</si>
  <si>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</si>
  <si>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</si>
  <si>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</si>
  <si>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</si>
  <si>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</si>
  <si>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</si>
  <si>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</si>
  <si>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</si>
  <si>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</si>
  <si>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</si>
  <si>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</si>
  <si>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</si>
  <si>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</si>
  <si>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</si>
  <si>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</si>
  <si>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</si>
  <si>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</si>
  <si>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</si>
  <si>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</si>
  <si>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</si>
  <si>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</si>
  <si>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</si>
  <si>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</si>
  <si>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</si>
  <si>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</si>
  <si>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</si>
  <si>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</si>
  <si>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</si>
  <si>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</si>
  <si>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</si>
  <si>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</si>
  <si>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</si>
  <si>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</si>
  <si>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</si>
  <si>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</si>
  <si>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</si>
  <si>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</si>
  <si>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</si>
  <si>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</si>
  <si>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</si>
  <si>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</si>
  <si>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</si>
  <si>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</si>
  <si>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</si>
  <si>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</si>
  <si>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</si>
  <si>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</si>
  <si>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</si>
  <si>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</si>
  <si>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</si>
  <si>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</si>
  <si>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</si>
  <si>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</si>
  <si>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</si>
  <si>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</si>
  <si>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</si>
  <si>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</si>
  <si>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</si>
  <si>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</si>
  <si>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</si>
  <si>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</si>
  <si>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</si>
  <si>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</si>
  <si>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</si>
  <si>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</si>
  <si>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</si>
  <si>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</si>
  <si>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</si>
  <si>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</si>
  <si>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</si>
  <si>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</si>
  <si>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</si>
  <si>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</si>
  <si>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</si>
  <si>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</si>
  <si>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</si>
  <si>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</si>
  <si>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</si>
  <si>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</si>
  <si>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</si>
  <si>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</si>
  <si>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</si>
  <si>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</si>
  <si>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</si>
  <si>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</si>
  <si>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</si>
  <si>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</si>
  <si>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</si>
  <si>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</si>
  <si>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</si>
  <si>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</si>
  <si>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</si>
  <si>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</si>
  <si>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</si>
  <si>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</si>
  <si>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</si>
  <si>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</si>
  <si>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</si>
  <si>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</si>
  <si>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</si>
  <si>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</si>
  <si>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</si>
  <si>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</si>
  <si>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</si>
  <si>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</si>
  <si>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</si>
  <si>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</si>
  <si>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</si>
  <si>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</si>
  <si>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</si>
  <si>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</si>
  <si>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</si>
  <si>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</si>
  <si>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</si>
  <si>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</si>
  <si>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</si>
  <si>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</si>
  <si>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</si>
  <si>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</si>
  <si>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</si>
  <si>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</si>
  <si>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</si>
  <si>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</si>
  <si>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</si>
  <si>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</si>
  <si>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</si>
  <si>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</si>
  <si>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</si>
  <si>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</si>
  <si>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</si>
  <si>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</si>
  <si>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</si>
  <si>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</si>
  <si>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</si>
  <si>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</si>
  <si>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</si>
  <si>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</si>
  <si>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</si>
  <si>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</si>
  <si>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</si>
  <si>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</si>
  <si>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</si>
  <si>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</si>
  <si>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</si>
  <si>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</si>
  <si>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</si>
  <si>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</si>
  <si>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</si>
  <si>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</si>
  <si>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</si>
  <si>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</si>
  <si>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</si>
  <si>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</si>
  <si>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</si>
  <si>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</si>
  <si>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</si>
  <si>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</si>
  <si>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</si>
  <si>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</si>
  <si>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</si>
  <si>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</si>
  <si>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</si>
  <si>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</si>
  <si>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</si>
  <si>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</si>
  <si>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</si>
  <si>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</si>
  <si>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</si>
  <si>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</si>
  <si>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</si>
  <si>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</si>
  <si>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</si>
  <si>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</si>
  <si>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</si>
  <si>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</si>
  <si>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</si>
  <si>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</si>
  <si>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</si>
  <si>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</si>
  <si>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</si>
  <si>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</si>
  <si>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</si>
  <si>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</si>
  <si>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</si>
  <si>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</si>
  <si>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</si>
  <si>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</si>
  <si>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</si>
  <si>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</si>
  <si>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</si>
  <si>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</si>
  <si>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</si>
  <si>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</si>
  <si>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</si>
  <si>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</si>
  <si>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</si>
  <si>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</si>
  <si>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</si>
  <si>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</si>
  <si>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</si>
  <si>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</si>
  <si>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</si>
  <si>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</si>
  <si>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</si>
  <si>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</si>
  <si>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</si>
  <si>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</si>
  <si>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</si>
  <si>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</si>
  <si>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</si>
  <si>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</si>
  <si>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</si>
  <si>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</si>
  <si>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</si>
  <si>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</si>
  <si>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</si>
  <si>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</si>
  <si>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</si>
  <si>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</si>
  <si>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</si>
  <si>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</si>
  <si>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</si>
  <si>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</si>
  <si>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</si>
  <si>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</si>
  <si>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</si>
  <si>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</si>
  <si>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</si>
  <si>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</si>
  <si>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</si>
  <si>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</si>
  <si>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</si>
  <si>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</si>
  <si>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</si>
  <si>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</si>
  <si>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</si>
  <si>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</si>
  <si>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</si>
  <si>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</si>
  <si>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</si>
  <si>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</si>
  <si>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</si>
  <si>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</si>
  <si>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</si>
  <si>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</si>
  <si>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</si>
  <si>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</si>
  <si>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</si>
  <si>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</si>
  <si>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</si>
  <si>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</si>
  <si>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</si>
  <si>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</si>
  <si>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</si>
  <si>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</si>
  <si>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</si>
  <si>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</si>
  <si>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</si>
  <si>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</si>
  <si>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</si>
  <si>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</si>
  <si>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</si>
  <si>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</si>
  <si>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</si>
  <si>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</si>
  <si>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</si>
  <si>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</si>
  <si>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</si>
  <si>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</si>
  <si>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</si>
  <si>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</si>
  <si>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</si>
  <si>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</si>
  <si>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</si>
  <si>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</si>
  <si>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</si>
  <si>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</si>
  <si>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</si>
  <si>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</si>
  <si>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</si>
  <si>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</si>
  <si>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</si>
  <si>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</si>
  <si>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</si>
  <si>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</si>
  <si>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</si>
  <si>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</si>
  <si>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</si>
  <si>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</si>
  <si>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</si>
  <si>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</si>
  <si>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</si>
  <si>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</si>
  <si>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</si>
  <si>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</si>
  <si>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</si>
  <si>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</si>
  <si>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</si>
  <si>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</si>
  <si>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</si>
  <si>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</si>
  <si>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</si>
  <si>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</si>
  <si>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</si>
  <si>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</si>
  <si>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</si>
  <si>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</si>
  <si>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</si>
  <si>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</si>
  <si>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</si>
  <si>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</si>
  <si>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</si>
  <si>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</si>
  <si>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</si>
  <si>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</si>
  <si>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</si>
  <si>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</si>
  <si>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</si>
  <si>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</si>
  <si>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</si>
  <si>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</si>
  <si>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</si>
  <si>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</si>
  <si>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</si>
  <si>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</si>
  <si>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</si>
  <si>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</si>
  <si>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</si>
  <si>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</si>
  <si>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</si>
  <si>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</si>
  <si>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</si>
  <si>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</si>
  <si>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</si>
  <si>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</si>
  <si>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</si>
  <si>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</si>
  <si>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</si>
  <si>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</si>
  <si>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</si>
  <si>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</si>
  <si>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</si>
  <si>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</si>
  <si>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</si>
  <si>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</si>
  <si>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</si>
  <si>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</si>
  <si>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</si>
  <si>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</si>
  <si>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</si>
  <si>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</si>
  <si>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</si>
  <si>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</si>
  <si>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</si>
  <si>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</si>
  <si>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</si>
  <si>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</si>
  <si>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</si>
  <si>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</si>
  <si>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</si>
  <si>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</si>
  <si>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</si>
  <si>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</si>
  <si>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</si>
  <si>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</si>
  <si>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</si>
  <si>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</si>
  <si>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</si>
  <si>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</si>
  <si>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</si>
  <si>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</si>
  <si>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</si>
  <si>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</si>
  <si>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</si>
  <si>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</si>
  <si>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</si>
  <si>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</si>
  <si>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</si>
  <si>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</si>
  <si>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</si>
  <si>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</si>
  <si>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</si>
  <si>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</si>
  <si>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</si>
  <si>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</si>
  <si>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</si>
  <si>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</si>
  <si>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</si>
  <si>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</si>
  <si>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</si>
  <si>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</si>
  <si>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</si>
  <si>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</si>
  <si>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</si>
  <si>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</si>
  <si>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</si>
  <si>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</si>
  <si>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</si>
  <si>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</si>
  <si>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</si>
  <si>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</si>
  <si>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</si>
  <si>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</si>
  <si>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</si>
  <si>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</si>
  <si>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</si>
  <si>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</si>
  <si>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</si>
  <si>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</si>
  <si>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</si>
  <si>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</si>
  <si>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</si>
  <si>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</si>
  <si>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</si>
  <si>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</si>
  <si>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</si>
  <si>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</si>
  <si>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</si>
  <si>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</si>
  <si>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</si>
  <si>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</si>
  <si>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</si>
  <si>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</si>
  <si>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</si>
  <si>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</si>
  <si>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</si>
  <si>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</si>
  <si>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</si>
  <si>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</si>
  <si>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</si>
  <si>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</si>
  <si>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</si>
  <si>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</si>
  <si>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</si>
  <si>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</si>
  <si>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</si>
  <si>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</si>
  <si>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</si>
  <si>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</si>
  <si>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</si>
  <si>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</si>
  <si>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</si>
  <si>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</si>
  <si>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</si>
  <si>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</si>
  <si>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</si>
  <si>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</si>
  <si>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</si>
  <si>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</si>
  <si>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</si>
  <si>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</si>
  <si>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</si>
  <si>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</si>
  <si>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</si>
  <si>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</si>
  <si>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</si>
  <si>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</si>
  <si>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</si>
  <si>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</si>
  <si>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</si>
  <si>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</si>
  <si>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</si>
  <si>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</si>
  <si>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</si>
  <si>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</si>
  <si>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</si>
  <si>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</si>
  <si>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</si>
  <si>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</si>
  <si>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</si>
  <si>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</si>
  <si>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</si>
  <si>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</si>
  <si>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</si>
  <si>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</si>
  <si>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</si>
  <si>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</si>
  <si>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</si>
  <si>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</si>
  <si>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</si>
  <si>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</si>
  <si>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</si>
  <si>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</si>
  <si>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</si>
  <si>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</si>
  <si>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</si>
  <si>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</si>
  <si>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</si>
  <si>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</si>
  <si>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</si>
  <si>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</si>
  <si>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</si>
  <si>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</si>
  <si>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</si>
  <si>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</si>
  <si>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</si>
  <si>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</si>
  <si>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</si>
  <si>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</si>
  <si>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</si>
  <si>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</si>
  <si>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</si>
  <si>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</si>
  <si>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</si>
  <si>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</si>
  <si>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</si>
  <si>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</si>
  <si>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</si>
  <si>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</si>
  <si>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</si>
  <si>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</si>
  <si>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</si>
  <si>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</si>
  <si>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</si>
  <si>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</si>
  <si>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</si>
  <si>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</si>
  <si>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</si>
  <si>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</si>
  <si>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</si>
  <si>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</si>
  <si>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</si>
  <si>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</si>
  <si>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</si>
  <si>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</si>
  <si>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</si>
  <si>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</si>
  <si>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</si>
  <si>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</si>
  <si>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</si>
  <si>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</si>
  <si>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</si>
  <si>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</si>
  <si>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</si>
  <si>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</si>
  <si>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</si>
  <si>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</si>
  <si>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</si>
  <si>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</si>
  <si>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</si>
  <si>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</si>
  <si>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</si>
  <si>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</si>
  <si>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</si>
  <si>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</si>
  <si>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</si>
  <si>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</si>
  <si>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</si>
  <si>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</si>
  <si>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</si>
  <si>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</si>
  <si>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</si>
  <si>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</si>
  <si>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</si>
  <si>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</si>
  <si>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</si>
  <si>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</si>
  <si>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</si>
  <si>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</si>
  <si>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</si>
  <si>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</si>
  <si>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</si>
  <si>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</si>
  <si>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</si>
  <si>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</si>
  <si>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</si>
  <si>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</si>
  <si>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</si>
  <si>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</si>
  <si>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</si>
  <si>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</si>
  <si>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</si>
  <si>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</si>
  <si>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</si>
  <si>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</si>
  <si>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</si>
  <si>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</si>
  <si>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</si>
  <si>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</si>
  <si>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</si>
  <si>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</si>
  <si>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</si>
  <si>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</si>
  <si>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</si>
  <si>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</si>
  <si>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</si>
  <si>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</si>
  <si>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</si>
  <si>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</si>
  <si>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</si>
  <si>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</si>
  <si>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</si>
  <si>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</si>
  <si>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</si>
  <si>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</si>
  <si>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</si>
  <si>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</si>
  <si>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</si>
  <si>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</si>
  <si>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</si>
  <si>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</si>
  <si>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</si>
  <si>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</si>
  <si>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</si>
  <si>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</si>
  <si>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</si>
  <si>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</si>
  <si>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</si>
  <si>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</si>
  <si>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</si>
  <si>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</si>
  <si>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</si>
  <si>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</si>
  <si>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</si>
  <si>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</si>
  <si>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</si>
  <si>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</si>
  <si>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</si>
  <si>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</si>
  <si>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</si>
  <si>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</si>
  <si>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</si>
  <si>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</si>
  <si>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</si>
  <si>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</si>
  <si>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</si>
  <si>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</si>
  <si>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</si>
  <si>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</si>
  <si>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</si>
  <si>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</si>
  <si>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</si>
  <si>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</si>
  <si>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</si>
  <si>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</si>
  <si>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</si>
  <si>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</si>
  <si>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</si>
  <si>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</si>
  <si>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</si>
  <si>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</si>
  <si>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</si>
  <si>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</si>
  <si>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</si>
  <si>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</si>
  <si>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</si>
  <si>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</si>
  <si>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</si>
  <si>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</si>
  <si>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</si>
  <si>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</si>
  <si>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</si>
  <si>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</si>
  <si>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</si>
  <si>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</si>
  <si>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</si>
  <si>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</si>
  <si>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</si>
  <si>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</si>
  <si>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</si>
  <si>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</si>
  <si>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</si>
  <si>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</si>
  <si>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</si>
  <si>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</si>
  <si>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</si>
  <si>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</si>
  <si>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</si>
  <si>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</si>
  <si>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</si>
  <si>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</si>
  <si>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</si>
  <si>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</si>
  <si>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</si>
  <si>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</si>
  <si>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</si>
  <si>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</si>
  <si>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</si>
  <si>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</si>
  <si>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</si>
  <si>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</si>
  <si>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</si>
  <si>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</si>
  <si>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</si>
  <si>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</si>
  <si>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</si>
  <si>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</si>
  <si>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</si>
  <si>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</si>
  <si>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</si>
  <si>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</si>
  <si>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</si>
  <si>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</si>
  <si>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</si>
  <si>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</si>
  <si>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</si>
  <si>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</si>
  <si>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</si>
  <si>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</si>
  <si>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</si>
  <si>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</si>
  <si>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</si>
  <si>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</si>
  <si>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</si>
  <si>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</si>
  <si>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</si>
  <si>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</si>
  <si>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</si>
  <si>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</si>
  <si>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</si>
  <si>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</si>
  <si>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</si>
  <si>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</si>
  <si>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</si>
  <si>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</si>
  <si>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</si>
  <si>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</si>
  <si>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</si>
  <si>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</si>
  <si>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</si>
  <si>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</si>
  <si>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</si>
  <si>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</si>
  <si>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</si>
  <si>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</si>
  <si>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</si>
  <si>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</si>
  <si>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</si>
  <si>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</si>
  <si>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</si>
  <si>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</si>
  <si>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</si>
  <si>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</si>
  <si>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</si>
  <si>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</si>
  <si>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</si>
  <si>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</si>
  <si>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</si>
  <si>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</si>
  <si>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</si>
  <si>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</si>
  <si>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</si>
  <si>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</si>
  <si>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</si>
  <si>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</si>
  <si>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</si>
  <si>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</si>
  <si>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</si>
  <si>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</si>
  <si>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</si>
  <si>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</si>
  <si>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</si>
  <si>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</si>
  <si>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</si>
  <si>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</si>
  <si>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</si>
  <si>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</si>
  <si>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</si>
  <si>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</si>
  <si>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</si>
  <si>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</si>
  <si>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</si>
  <si>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</si>
  <si>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</si>
  <si>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</si>
  <si>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</si>
  <si>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</si>
  <si>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</si>
  <si>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</si>
  <si>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</si>
  <si>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</si>
  <si>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</si>
  <si>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</si>
  <si>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</si>
  <si>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</si>
  <si>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</si>
  <si>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</si>
  <si>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</si>
  <si>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</si>
  <si>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</si>
  <si>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</si>
  <si>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</si>
  <si>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</si>
  <si>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</si>
  <si>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</si>
  <si>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</si>
  <si>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</si>
  <si>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</si>
  <si>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</si>
  <si>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</si>
  <si>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</si>
  <si>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</si>
  <si>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</si>
  <si>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</si>
  <si>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</si>
  <si>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</si>
  <si>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</si>
  <si>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</si>
  <si>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</si>
  <si>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</si>
  <si>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</si>
  <si>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</si>
  <si>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</si>
  <si>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</si>
  <si>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</si>
  <si>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</si>
  <si>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</si>
  <si>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</si>
  <si>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</si>
  <si>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</si>
  <si>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</si>
  <si>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</si>
  <si>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</si>
  <si>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</si>
  <si>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</si>
  <si>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</si>
  <si>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</si>
  <si>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</si>
  <si>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</si>
  <si>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</si>
  <si>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</si>
  <si>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</si>
  <si>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</si>
  <si>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</si>
  <si>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</si>
  <si>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</si>
  <si>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</si>
  <si>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</si>
  <si>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</si>
  <si>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</si>
  <si>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</si>
  <si>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</si>
  <si>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</si>
  <si>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</si>
  <si>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</si>
  <si>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</si>
  <si>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</si>
  <si>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</si>
  <si>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</si>
  <si>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</si>
  <si>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</si>
  <si>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</si>
  <si>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</si>
  <si>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</si>
  <si>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</si>
  <si>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</si>
  <si>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</si>
  <si>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</si>
  <si>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</si>
  <si>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</si>
  <si>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</si>
  <si>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</si>
  <si>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</si>
  <si>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</si>
  <si>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</si>
  <si>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</si>
  <si>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</si>
  <si>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</si>
  <si>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</si>
  <si>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</si>
  <si>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</si>
  <si>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</si>
  <si>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</si>
  <si>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</si>
  <si>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</si>
  <si>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</si>
  <si>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</si>
  <si>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</si>
  <si>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</si>
  <si>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</si>
  <si>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</si>
  <si>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</si>
  <si>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</si>
  <si>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</si>
  <si>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</si>
  <si>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</si>
  <si>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</si>
  <si>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</si>
  <si>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</si>
  <si>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</si>
  <si>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</si>
  <si>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</si>
  <si>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</si>
  <si>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</si>
  <si>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</si>
  <si>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</si>
  <si>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</si>
  <si>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</si>
  <si>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</si>
  <si>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</si>
  <si>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</si>
  <si>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</si>
  <si>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</si>
  <si>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</si>
  <si>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</si>
  <si>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</si>
  <si>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</si>
  <si>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</si>
  <si>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</si>
  <si>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</si>
  <si>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</si>
  <si>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</si>
  <si>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</si>
  <si>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</si>
  <si>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</si>
  <si>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</si>
  <si>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</si>
  <si>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</si>
  <si>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</si>
  <si>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</si>
  <si>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</si>
  <si>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</si>
  <si>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</si>
  <si>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</si>
  <si>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</si>
  <si>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</si>
  <si>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</si>
  <si>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</si>
  <si>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</si>
  <si>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</si>
  <si>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</si>
  <si>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</si>
  <si>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</si>
  <si>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</si>
  <si>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</si>
  <si>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</si>
  <si>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</si>
  <si>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</si>
  <si>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</si>
  <si>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</si>
  <si>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</si>
  <si>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</si>
  <si>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</si>
  <si>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</si>
  <si>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</si>
  <si>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</si>
  <si>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</si>
  <si>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</si>
  <si>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</si>
  <si>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</si>
  <si>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</si>
  <si>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</si>
  <si>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</si>
  <si>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</si>
  <si>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</si>
  <si>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</si>
  <si>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</si>
  <si>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</si>
  <si>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</si>
  <si>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</si>
  <si>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</si>
  <si>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</si>
  <si>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</si>
  <si>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</si>
  <si>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</si>
  <si>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</si>
  <si>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</si>
  <si>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</si>
  <si>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</si>
  <si>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</si>
  <si>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</si>
  <si>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</si>
  <si>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</si>
  <si>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</si>
  <si>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</si>
  <si>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</si>
  <si>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</si>
  <si>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</si>
  <si>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</si>
  <si>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</si>
  <si>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</si>
  <si>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</si>
  <si>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</si>
  <si>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</si>
  <si>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</si>
  <si>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</si>
  <si>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</si>
  <si>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</si>
  <si>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</si>
  <si>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</si>
  <si>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</si>
  <si>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</si>
  <si>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</si>
  <si>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</si>
  <si>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</si>
  <si>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</si>
  <si>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</si>
  <si>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</si>
  <si>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</si>
  <si>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</si>
  <si>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</si>
  <si>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</si>
  <si>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</si>
  <si>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</si>
  <si>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</si>
  <si>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</si>
  <si>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</si>
  <si>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</si>
  <si>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</si>
  <si>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</si>
  <si>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</si>
  <si>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</si>
  <si>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</si>
  <si>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</si>
  <si>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</si>
  <si>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</si>
  <si>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</si>
  <si>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</si>
  <si>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</si>
  <si>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</si>
  <si>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</si>
  <si>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</si>
  <si>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</si>
  <si>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</si>
  <si>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</si>
  <si>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</si>
  <si>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</si>
  <si>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</si>
  <si>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</si>
  <si>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</si>
  <si>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</si>
  <si>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</si>
  <si>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</si>
  <si>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</si>
  <si>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</si>
  <si>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</si>
  <si>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</si>
  <si>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</si>
  <si>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</si>
  <si>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</si>
  <si>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</si>
  <si>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</si>
  <si>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</si>
  <si>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</si>
  <si>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</si>
  <si>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</si>
  <si>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</si>
  <si>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</si>
  <si>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</si>
  <si>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</si>
  <si>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</si>
  <si>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</si>
  <si>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</si>
  <si>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</si>
  <si>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</si>
  <si>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</si>
  <si>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</si>
  <si>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</si>
  <si>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</si>
  <si>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</si>
  <si>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</si>
  <si>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</si>
  <si>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</si>
  <si>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</si>
  <si>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</si>
  <si>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</si>
  <si>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</si>
  <si>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</si>
  <si>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</si>
  <si>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</si>
  <si>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</si>
  <si>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</si>
  <si>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</si>
  <si>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</si>
  <si>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</si>
  <si>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</si>
  <si>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</si>
  <si>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</si>
  <si>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</si>
  <si>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</si>
  <si>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</si>
  <si>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</si>
  <si>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</si>
  <si>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</si>
  <si>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</si>
  <si>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</si>
  <si>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</si>
  <si>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</si>
  <si>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</si>
  <si>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</si>
  <si>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</si>
  <si>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</si>
  <si>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</si>
  <si>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</si>
  <si>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</si>
  <si>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</si>
  <si>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</si>
  <si>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</si>
  <si>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</si>
  <si>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</si>
  <si>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</si>
  <si>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</si>
  <si>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</si>
  <si>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</si>
  <si>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</si>
  <si>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</si>
  <si>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</si>
  <si>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</si>
  <si>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</si>
  <si>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</si>
  <si>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</si>
  <si>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</si>
  <si>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</si>
  <si>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</si>
  <si>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</si>
  <si>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</si>
  <si>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</si>
  <si>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</si>
  <si>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</si>
  <si>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</si>
  <si>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</si>
  <si>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</si>
  <si>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</si>
  <si>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</si>
  <si>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</si>
  <si>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</si>
  <si>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</si>
  <si>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</si>
  <si>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</si>
  <si>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</si>
  <si>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</si>
  <si>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</si>
  <si>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</si>
  <si>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</si>
  <si>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</si>
  <si>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</si>
  <si>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</si>
  <si>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</si>
  <si>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</si>
  <si>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</si>
  <si>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</si>
  <si>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</si>
  <si>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</si>
  <si>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</si>
  <si>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</si>
  <si>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</si>
  <si>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</si>
  <si>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</si>
  <si>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</si>
  <si>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</si>
  <si>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</si>
  <si>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</si>
  <si>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</si>
  <si>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</si>
  <si>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</si>
  <si>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</si>
  <si>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</si>
  <si>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</si>
  <si>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</si>
  <si>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</si>
  <si>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</si>
  <si>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</si>
  <si>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</si>
  <si>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</si>
  <si>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</si>
  <si>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</si>
  <si>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</si>
  <si>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</si>
  <si>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</si>
  <si>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</si>
  <si>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</si>
  <si>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</si>
  <si>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</si>
  <si>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</si>
  <si>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</si>
  <si>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</si>
  <si>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</si>
  <si>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</si>
  <si>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</si>
  <si>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</si>
  <si>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</si>
  <si>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</si>
  <si>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</si>
  <si>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</si>
  <si>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</si>
  <si>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</si>
  <si>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</si>
  <si>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</si>
  <si>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</si>
  <si>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</si>
  <si>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</si>
  <si>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</si>
  <si>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</si>
  <si>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</si>
  <si>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</si>
  <si>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</si>
  <si>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</si>
  <si>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</si>
  <si>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</si>
  <si>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</si>
  <si>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</si>
  <si>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</si>
  <si>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</si>
  <si>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</si>
  <si>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</si>
  <si>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</si>
  <si>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</si>
  <si>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</si>
  <si>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</si>
  <si>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</si>
  <si>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</si>
  <si>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</si>
  <si>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</si>
  <si>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</si>
  <si>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</si>
  <si>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</si>
  <si>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</si>
  <si>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</si>
  <si>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</si>
  <si>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</si>
  <si>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</si>
  <si>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</si>
  <si>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</si>
  <si>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</si>
  <si>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</si>
  <si>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</si>
  <si>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</si>
  <si>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</si>
  <si>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</si>
  <si>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</si>
  <si>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</si>
  <si>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</si>
  <si>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</si>
  <si>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</si>
  <si>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</si>
  <si>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</si>
  <si>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</si>
  <si>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</si>
  <si>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</si>
  <si>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</si>
  <si>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</si>
  <si>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</si>
  <si>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</si>
  <si>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</si>
  <si>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</si>
  <si>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</si>
  <si>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</si>
  <si>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</si>
  <si>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</si>
  <si>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</si>
  <si>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</si>
  <si>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</si>
  <si>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</si>
  <si>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</si>
  <si>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</si>
  <si>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</si>
  <si>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</si>
  <si>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</si>
  <si>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</si>
  <si>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</si>
  <si>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</si>
  <si>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</si>
  <si>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</si>
  <si>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</si>
  <si>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</si>
  <si>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</si>
  <si>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</si>
  <si>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</si>
  <si>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</si>
  <si>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</si>
  <si>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</si>
  <si>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</si>
  <si>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</si>
  <si>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</si>
  <si>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</si>
  <si>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</si>
  <si>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</si>
  <si>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</si>
  <si>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</si>
  <si>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</si>
  <si>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</si>
  <si>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</si>
  <si>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</si>
  <si>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</si>
  <si>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</si>
  <si>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</si>
  <si>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</si>
  <si>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</si>
  <si>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</si>
  <si>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</si>
  <si>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</si>
  <si>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</si>
  <si>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</si>
  <si>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</si>
  <si>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</si>
  <si>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</si>
  <si>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</si>
  <si>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</si>
  <si>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</si>
  <si>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</si>
  <si>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</si>
  <si>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</si>
  <si>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</si>
  <si>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</si>
  <si>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</si>
  <si>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</si>
  <si>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</si>
  <si>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</si>
  <si>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</si>
  <si>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</si>
  <si>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</si>
  <si>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</si>
  <si>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</si>
  <si>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</si>
  <si>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</si>
  <si>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</si>
  <si>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</si>
  <si>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</si>
  <si>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</si>
  <si>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</si>
  <si>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</si>
  <si>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</si>
  <si>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</si>
  <si>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</si>
  <si>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</si>
  <si>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</si>
  <si>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</si>
  <si>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</si>
  <si>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</si>
  <si>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</si>
  <si>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</si>
  <si>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</si>
  <si>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</si>
  <si>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</si>
  <si>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</si>
  <si>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</si>
  <si>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</si>
  <si>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</si>
  <si>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</si>
  <si>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</si>
  <si>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</si>
  <si>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</si>
  <si>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</si>
  <si>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</si>
  <si>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</si>
  <si>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</si>
  <si>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</si>
  <si>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</si>
  <si>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</si>
  <si>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</si>
  <si>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</si>
  <si>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</si>
  <si>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</si>
  <si>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</si>
  <si>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</si>
  <si>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</si>
  <si>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</si>
  <si>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</si>
  <si>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</si>
  <si>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</si>
  <si>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</si>
  <si>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</si>
  <si>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</si>
  <si>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</si>
  <si>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</si>
  <si>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</si>
  <si>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</si>
  <si>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</si>
  <si>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</si>
  <si>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</si>
  <si>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</si>
  <si>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</si>
  <si>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</si>
  <si>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</si>
  <si>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</si>
  <si>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</si>
  <si>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</si>
  <si>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</si>
  <si>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</si>
  <si>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</si>
  <si>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</si>
  <si>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</si>
  <si>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</si>
  <si>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</si>
  <si>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</si>
  <si>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</si>
  <si>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</si>
  <si>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</si>
  <si>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</si>
  <si>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</si>
  <si>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</si>
  <si>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</si>
  <si>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</si>
  <si>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</si>
  <si>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</si>
  <si>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</si>
  <si>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</si>
  <si>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</si>
  <si>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</si>
  <si>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</si>
  <si>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</si>
  <si>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</si>
  <si>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</si>
  <si>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</si>
  <si>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</si>
  <si>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</si>
  <si>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</si>
  <si>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</si>
  <si>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</si>
  <si>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</si>
  <si>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</si>
  <si>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</si>
  <si>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</si>
  <si>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</si>
  <si>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</si>
  <si>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</si>
  <si>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</si>
  <si>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</si>
  <si>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</si>
  <si>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</si>
  <si>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</si>
  <si>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</si>
  <si>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</si>
  <si>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</si>
  <si>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</si>
  <si>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</si>
  <si>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</si>
  <si>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</si>
  <si>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</si>
  <si>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</si>
  <si>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</si>
  <si>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</si>
  <si>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</si>
  <si>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</si>
  <si>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</si>
  <si>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</si>
  <si>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</si>
  <si>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</si>
  <si>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</si>
  <si>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</si>
  <si>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</si>
  <si>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</si>
  <si>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</si>
  <si>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</si>
  <si>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</si>
  <si>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</si>
  <si>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</si>
  <si>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</si>
  <si>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</si>
  <si>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</si>
  <si>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</si>
  <si>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</si>
  <si>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</si>
  <si>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</si>
  <si>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</si>
  <si>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</si>
  <si>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</si>
  <si>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</si>
  <si>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</si>
  <si>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</si>
  <si>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</si>
  <si>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</si>
  <si>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</si>
  <si>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</si>
  <si>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</si>
  <si>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</si>
  <si>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</si>
  <si>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</si>
  <si>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</si>
  <si>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</si>
  <si>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</si>
  <si>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</si>
  <si>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</si>
  <si>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</si>
  <si>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</si>
  <si>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</si>
  <si>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</si>
  <si>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</si>
  <si>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</si>
  <si>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</si>
  <si>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</si>
  <si>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</si>
  <si>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</si>
  <si>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</si>
  <si>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</si>
  <si>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</si>
  <si>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</si>
  <si>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</si>
  <si>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</si>
  <si>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</si>
  <si>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</si>
  <si>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</si>
  <si>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</si>
  <si>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</si>
  <si>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</si>
  <si>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</si>
  <si>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</si>
  <si>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</si>
  <si>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</si>
  <si>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</si>
  <si>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</si>
  <si>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</si>
  <si>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</si>
  <si>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</si>
  <si>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</si>
  <si>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</si>
  <si>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</si>
  <si>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</si>
  <si>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</si>
  <si>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</si>
  <si>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</si>
  <si>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</si>
  <si>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</si>
  <si>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</si>
  <si>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</si>
  <si>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</si>
  <si>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</si>
  <si>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</si>
  <si>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</si>
  <si>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</si>
  <si>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</si>
  <si>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</si>
  <si>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</si>
  <si>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</si>
  <si>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</si>
  <si>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</si>
  <si>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</si>
  <si>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</si>
  <si>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</si>
  <si>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</si>
  <si>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</si>
  <si>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</si>
  <si>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</si>
  <si>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</si>
  <si>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</si>
  <si>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</si>
  <si>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</si>
  <si>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</si>
  <si>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</si>
  <si>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</si>
  <si>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</si>
  <si>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</si>
  <si>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</si>
  <si>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</si>
  <si>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</si>
  <si>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</si>
  <si>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</si>
  <si>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</si>
  <si>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</si>
  <si>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</si>
  <si>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</si>
  <si>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</si>
  <si>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</si>
  <si>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</si>
  <si>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</si>
  <si>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</si>
  <si>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</si>
  <si>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</si>
  <si>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</si>
  <si>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</si>
  <si>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</si>
  <si>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</si>
  <si>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</si>
  <si>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</si>
  <si>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</si>
  <si>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</si>
  <si>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</si>
  <si>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</si>
  <si>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</si>
  <si>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</si>
  <si>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</si>
  <si>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</si>
  <si>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</si>
  <si>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</si>
  <si>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</si>
  <si>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</si>
  <si>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</si>
  <si>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</si>
  <si>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</si>
  <si>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</si>
  <si>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</si>
  <si>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</si>
  <si>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</si>
  <si>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</si>
  <si>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</si>
  <si>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</si>
  <si>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</si>
  <si>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</si>
  <si>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</si>
  <si>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</si>
  <si>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</si>
  <si>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</si>
  <si>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</si>
  <si>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</si>
  <si>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</si>
  <si>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</si>
  <si>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</si>
  <si>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</si>
  <si>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</si>
  <si>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</si>
  <si>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</si>
  <si>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</si>
  <si>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</si>
  <si>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</si>
  <si>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</si>
  <si>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</si>
  <si>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</si>
  <si>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</si>
  <si>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</si>
  <si>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</si>
  <si>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</si>
  <si>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</si>
  <si>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</si>
  <si>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</si>
  <si>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</si>
  <si>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</si>
  <si>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</si>
  <si>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</si>
  <si>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</si>
  <si>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</si>
  <si>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</si>
  <si>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</si>
  <si>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</si>
  <si>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</si>
  <si>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</si>
  <si>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</si>
  <si>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</si>
  <si>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</si>
  <si>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</si>
  <si>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</si>
  <si>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</si>
  <si>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</si>
  <si>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</si>
  <si>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</si>
  <si>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</si>
  <si>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</si>
  <si>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</si>
  <si>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</si>
  <si>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</si>
  <si>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</si>
  <si>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</si>
  <si>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</si>
  <si>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</si>
  <si>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</si>
  <si>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</si>
  <si>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</si>
  <si>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</si>
  <si>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</si>
  <si>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</si>
  <si>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</si>
  <si>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</si>
  <si>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</si>
  <si>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</si>
  <si>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</si>
  <si>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</si>
  <si>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</si>
  <si>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</si>
  <si>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</si>
  <si>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</si>
  <si>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</si>
  <si>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</si>
  <si>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</si>
  <si>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</si>
  <si>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</si>
  <si>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</si>
  <si>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</si>
  <si>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</si>
  <si>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</si>
  <si>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</si>
  <si>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</si>
  <si>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</si>
  <si>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</si>
  <si>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</si>
  <si>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</si>
  <si>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</si>
  <si>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</si>
  <si>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</si>
  <si>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</si>
  <si>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</si>
  <si>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</si>
  <si>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</si>
  <si>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</si>
  <si>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</si>
  <si>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</si>
  <si>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</si>
  <si>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</si>
  <si>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</si>
  <si>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</si>
  <si>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</si>
  <si>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</si>
  <si>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</si>
  <si>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</si>
  <si>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</si>
  <si>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</si>
  <si>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</si>
  <si>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</si>
  <si>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</si>
  <si>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</si>
  <si>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</si>
  <si>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</si>
  <si>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</si>
  <si>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</si>
  <si>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</si>
  <si>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</si>
  <si>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</si>
  <si>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</si>
  <si>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</si>
  <si>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</si>
  <si>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</si>
  <si>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</si>
  <si>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</si>
  <si>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</si>
  <si>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</si>
  <si>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</si>
  <si>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</si>
  <si>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</si>
  <si>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</si>
  <si>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</si>
  <si>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</si>
  <si>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</si>
  <si>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</si>
  <si>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</si>
  <si>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</si>
  <si>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</si>
  <si>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</si>
  <si>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</si>
  <si>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</si>
  <si>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</si>
  <si>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</si>
  <si>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</si>
  <si>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</si>
  <si>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</si>
  <si>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</si>
  <si>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</si>
  <si>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</si>
  <si>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</si>
  <si>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</si>
  <si>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</si>
  <si>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</si>
  <si>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</si>
  <si>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</si>
  <si>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</si>
  <si>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</si>
  <si>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</si>
  <si>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</si>
  <si>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</si>
  <si>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</si>
  <si>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</si>
  <si>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</si>
  <si>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</si>
  <si>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</si>
  <si>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</si>
  <si>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</si>
  <si>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</si>
  <si>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</si>
  <si>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</si>
  <si>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</si>
  <si>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</si>
  <si>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</si>
  <si>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</si>
  <si>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</si>
  <si>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</si>
  <si>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</si>
  <si>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</si>
  <si>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</si>
  <si>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</si>
  <si>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</si>
  <si>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</si>
  <si>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</si>
  <si>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</si>
  <si>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</si>
  <si>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</si>
  <si>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</si>
  <si>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</si>
  <si>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</si>
  <si>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</si>
  <si>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</si>
  <si>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</si>
  <si>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</si>
  <si>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</si>
  <si>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</si>
  <si>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</si>
  <si>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</si>
  <si>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</si>
  <si>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</si>
  <si>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</si>
  <si>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</si>
  <si>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</si>
  <si>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</si>
  <si>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</si>
  <si>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</si>
  <si>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</si>
  <si>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</si>
  <si>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</si>
  <si>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</si>
  <si>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</si>
  <si>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</si>
  <si>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</si>
  <si>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</si>
  <si>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</si>
  <si>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</si>
  <si>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</si>
  <si>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</si>
  <si>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</si>
  <si>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</si>
  <si>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</si>
  <si>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</si>
  <si>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</si>
  <si>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</si>
  <si>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</si>
  <si>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</si>
  <si>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</si>
  <si>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</si>
  <si>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</si>
  <si>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</si>
  <si>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</si>
  <si>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</si>
  <si>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</si>
  <si>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</si>
  <si>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</si>
  <si>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</si>
  <si>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</si>
  <si>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</si>
  <si>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</si>
  <si>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</si>
  <si>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</si>
  <si>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</si>
  <si>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</si>
  <si>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</si>
  <si>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</si>
  <si>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</si>
  <si>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</si>
  <si>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</si>
  <si>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</si>
  <si>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</si>
  <si>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</si>
  <si>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</si>
  <si>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</si>
  <si>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</si>
  <si>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</si>
  <si>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</si>
  <si>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</si>
  <si>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</si>
  <si>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</si>
  <si>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</si>
  <si>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</si>
  <si>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</si>
  <si>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</si>
  <si>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</si>
  <si>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</si>
  <si>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</si>
  <si>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</si>
  <si>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</si>
  <si>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</si>
  <si>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</si>
  <si>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</si>
  <si>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</si>
  <si>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</si>
  <si>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</si>
  <si>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</si>
  <si>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</si>
  <si>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</si>
  <si>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</si>
  <si>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</si>
  <si>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</si>
  <si>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</si>
  <si>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</si>
  <si>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</si>
  <si>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</si>
  <si>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</si>
  <si>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</si>
  <si>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</si>
  <si>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</si>
  <si>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</si>
  <si>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</si>
  <si>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</si>
  <si>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</si>
  <si>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</si>
  <si>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</si>
  <si>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</si>
  <si>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</si>
  <si>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</si>
  <si>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</si>
  <si>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</si>
  <si>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</si>
  <si>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</si>
  <si>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</si>
  <si>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</si>
  <si>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</si>
  <si>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</si>
  <si>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</si>
  <si>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</si>
  <si>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</si>
  <si>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</si>
  <si>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</si>
  <si>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</si>
  <si>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</si>
  <si>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</si>
  <si>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</si>
  <si>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</si>
  <si>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</si>
  <si>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</si>
  <si>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</si>
  <si>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</si>
  <si>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</si>
  <si>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</si>
  <si>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</si>
  <si>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</si>
  <si>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</si>
  <si>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</si>
  <si>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</si>
  <si>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</si>
  <si>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</si>
  <si>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</si>
  <si>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</si>
  <si>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</si>
  <si>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</si>
  <si>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</si>
  <si>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</si>
  <si>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</si>
  <si>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</si>
  <si>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</si>
  <si>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</si>
  <si>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</si>
  <si>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</si>
  <si>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</si>
  <si>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</si>
  <si>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</si>
  <si>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</si>
  <si>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</si>
  <si>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</si>
  <si>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</si>
  <si>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</si>
  <si>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</si>
  <si>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</si>
  <si>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</si>
  <si>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</si>
  <si>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</si>
  <si>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</si>
  <si>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</si>
  <si>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</si>
  <si>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</si>
  <si>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</si>
  <si>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</si>
  <si>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</si>
  <si>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</si>
  <si>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</si>
  <si>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</si>
  <si>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</si>
  <si>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</si>
  <si>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</si>
  <si>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</si>
  <si>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</si>
  <si>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</si>
  <si>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</si>
  <si>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</si>
  <si>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</si>
  <si>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</si>
  <si>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</si>
  <si>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</si>
  <si>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</si>
  <si>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</si>
  <si>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</si>
  <si>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</si>
  <si>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</si>
  <si>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</si>
  <si>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</si>
  <si>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</si>
  <si>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</si>
  <si>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</si>
  <si>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</si>
  <si>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</si>
  <si>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</si>
  <si>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</si>
  <si>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</si>
  <si>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</si>
  <si>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</si>
  <si>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</si>
  <si>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</si>
  <si>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</si>
  <si>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</si>
  <si>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</si>
  <si>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</si>
  <si>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</si>
  <si>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</si>
  <si>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</si>
  <si>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</si>
  <si>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</si>
  <si>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</si>
  <si>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</si>
  <si>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</si>
  <si>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</si>
  <si>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</si>
  <si>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</si>
  <si>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</si>
  <si>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</si>
  <si>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</si>
  <si>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</si>
  <si>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</si>
  <si>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</si>
  <si>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</si>
  <si>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</si>
  <si>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</si>
  <si>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</si>
  <si>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</si>
  <si>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</si>
  <si>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</si>
  <si>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</si>
  <si>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</si>
  <si>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</si>
  <si>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</si>
  <si>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</si>
  <si>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</si>
  <si>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</si>
  <si>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</si>
  <si>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</si>
  <si>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</si>
  <si>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</si>
  <si>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</si>
  <si>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</si>
  <si>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</si>
  <si>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</si>
  <si>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</si>
  <si>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</si>
  <si>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</si>
  <si>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</si>
  <si>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</si>
  <si>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</si>
  <si>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</si>
  <si>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</si>
  <si>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</si>
  <si>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</si>
  <si>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</si>
  <si>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</si>
  <si>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</si>
  <si>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</si>
  <si>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</si>
  <si>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</si>
  <si>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</si>
  <si>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</si>
  <si>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</si>
  <si>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</si>
  <si>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</si>
  <si>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</si>
  <si>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</si>
  <si>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</si>
  <si>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</si>
  <si>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</si>
  <si>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</si>
  <si>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</si>
  <si>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</si>
  <si>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</si>
  <si>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</si>
  <si>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</si>
  <si>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</si>
  <si>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</si>
  <si>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</si>
  <si>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</si>
  <si>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</si>
  <si>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</si>
  <si>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</si>
  <si>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</si>
  <si>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</si>
  <si>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</si>
  <si>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</si>
  <si>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</si>
  <si>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</si>
  <si>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</si>
  <si>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</si>
  <si>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</si>
  <si>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</si>
  <si>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</si>
  <si>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</si>
  <si>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</si>
  <si>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</si>
  <si>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</si>
  <si>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</si>
  <si>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</si>
  <si>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</si>
  <si>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</si>
  <si>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</si>
  <si>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</si>
  <si>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</si>
  <si>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</si>
  <si>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</si>
  <si>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</si>
  <si>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</si>
  <si>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</si>
  <si>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</si>
  <si>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</si>
  <si>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</si>
  <si>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</si>
  <si>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</si>
  <si>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</si>
  <si>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</si>
  <si>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</si>
  <si>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</si>
  <si>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</si>
  <si>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</si>
  <si>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</si>
  <si>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</si>
  <si>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</si>
  <si>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</si>
  <si>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</si>
  <si>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</si>
  <si>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</si>
  <si>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</si>
  <si>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</si>
  <si>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</si>
  <si>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</si>
  <si>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</si>
  <si>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</si>
  <si>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</si>
  <si>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</si>
  <si>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</si>
  <si>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</si>
  <si>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</si>
  <si>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</si>
  <si>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</si>
  <si>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</si>
  <si>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</si>
  <si>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</si>
  <si>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</si>
  <si>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</si>
  <si>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</si>
  <si>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</si>
  <si>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</si>
  <si>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</si>
  <si>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</si>
  <si>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</si>
  <si>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</si>
  <si>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</si>
  <si>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</si>
  <si>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</si>
  <si>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</si>
  <si>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</si>
  <si>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</si>
  <si>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</si>
  <si>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</si>
  <si>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</si>
  <si>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</si>
  <si>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</si>
  <si>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</si>
  <si>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</si>
  <si>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</si>
  <si>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</si>
  <si>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</si>
  <si>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</si>
  <si>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</si>
  <si>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</si>
  <si>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</si>
  <si>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</si>
  <si>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</si>
  <si>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</si>
  <si>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</si>
  <si>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</si>
  <si>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</si>
  <si>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</si>
  <si>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</si>
  <si>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</si>
  <si>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</si>
  <si>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</si>
  <si>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</si>
  <si>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</si>
  <si>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</si>
  <si>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</si>
  <si>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</si>
  <si>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</si>
  <si>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</si>
  <si>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</si>
  <si>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</si>
  <si>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</si>
  <si>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</si>
  <si>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</si>
  <si>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</si>
  <si>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</si>
  <si>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</si>
  <si>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</si>
  <si>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</si>
  <si>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</si>
  <si>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</si>
  <si>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</si>
  <si>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</si>
  <si>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</si>
  <si>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</si>
  <si>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</si>
  <si>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</si>
  <si>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</si>
  <si>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</si>
  <si>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</si>
  <si>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</si>
  <si>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</si>
  <si>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</si>
  <si>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</si>
  <si>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</si>
  <si>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</si>
  <si>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</si>
  <si>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</si>
  <si>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</si>
  <si>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</si>
  <si>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</si>
  <si>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</si>
  <si>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</si>
  <si>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</si>
  <si>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</si>
  <si>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</si>
  <si>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</si>
  <si>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</si>
  <si>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</si>
  <si>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</si>
  <si>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</si>
  <si>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</si>
  <si>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</si>
  <si>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</si>
  <si>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</si>
  <si>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</si>
  <si>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</si>
  <si>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</si>
  <si>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</si>
  <si>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</si>
  <si>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</si>
  <si>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</si>
  <si>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</si>
  <si>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</si>
  <si>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</si>
  <si>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</si>
  <si>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</si>
  <si>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</si>
  <si>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</si>
  <si>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</si>
  <si>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</si>
  <si>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</si>
  <si>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</si>
  <si>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</si>
  <si>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</si>
  <si>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</si>
  <si>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</si>
  <si>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</si>
  <si>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</si>
  <si>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</si>
  <si>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</si>
  <si>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</si>
  <si>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</si>
  <si>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</si>
  <si>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</si>
  <si>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</si>
  <si>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</si>
  <si>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</si>
  <si>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</si>
  <si>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</si>
  <si>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</si>
  <si>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</si>
  <si>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</si>
  <si>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</si>
  <si>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</si>
  <si>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</si>
  <si>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</si>
  <si>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</si>
  <si>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</si>
  <si>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</si>
  <si>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</si>
  <si>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</si>
  <si>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</si>
  <si>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</si>
  <si>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</si>
  <si>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</si>
  <si>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</si>
  <si>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</si>
  <si>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</si>
  <si>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</si>
  <si>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</si>
  <si>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</si>
  <si>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</si>
  <si>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</si>
  <si>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</si>
  <si>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</si>
  <si>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</si>
  <si>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</si>
  <si>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</si>
  <si>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</si>
  <si>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</si>
  <si>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</si>
  <si>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</si>
  <si>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</si>
  <si>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</si>
  <si>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</si>
  <si>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</si>
  <si>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</si>
  <si>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</si>
  <si>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</si>
  <si>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</si>
  <si>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</si>
  <si>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</si>
  <si>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</si>
  <si>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</si>
  <si>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</si>
  <si>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</si>
  <si>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</si>
  <si>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</si>
  <si>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</si>
  <si>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</si>
  <si>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</si>
  <si>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</si>
  <si>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</si>
  <si>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</si>
  <si>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</si>
  <si>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</si>
  <si>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</si>
  <si>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</si>
  <si>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</si>
  <si>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</si>
  <si>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</si>
  <si>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</si>
  <si>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</si>
  <si>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</si>
  <si>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</si>
  <si>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</si>
  <si>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</si>
  <si>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</si>
  <si>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</si>
  <si>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</si>
  <si>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</si>
  <si>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</si>
  <si>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</si>
  <si>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</si>
  <si>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</si>
  <si>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</si>
  <si>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</si>
  <si>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</si>
  <si>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</si>
  <si>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</si>
  <si>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</si>
  <si>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</si>
  <si>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</si>
  <si>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</si>
  <si>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</si>
  <si>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</si>
  <si>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</si>
  <si>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</si>
  <si>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</si>
  <si>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</si>
  <si>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</si>
  <si>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</si>
  <si>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</si>
  <si>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</si>
  <si>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</si>
  <si>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</si>
  <si>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</si>
  <si>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</si>
  <si>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</si>
  <si>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</si>
  <si>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</si>
  <si>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</si>
  <si>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</si>
  <si>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</si>
  <si>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</si>
  <si>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</si>
  <si>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</si>
  <si>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</si>
  <si>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</si>
  <si>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</si>
  <si>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</si>
  <si>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</si>
  <si>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</si>
  <si>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</si>
  <si>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</si>
  <si>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</si>
  <si>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</si>
  <si>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</si>
  <si>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</si>
  <si>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</si>
  <si>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</si>
  <si>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</si>
  <si>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</si>
  <si>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</si>
  <si>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</si>
  <si>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</si>
  <si>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</si>
  <si>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</si>
  <si>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</si>
  <si>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</si>
  <si>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</si>
  <si>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</si>
  <si>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</si>
  <si>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</si>
  <si>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</si>
  <si>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</si>
  <si>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</si>
  <si>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</si>
  <si>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</si>
  <si>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</si>
  <si>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</si>
  <si>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</si>
  <si>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</si>
  <si>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</si>
  <si>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</si>
  <si>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</si>
  <si>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</si>
  <si>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</si>
  <si>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</si>
  <si>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</si>
  <si>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</si>
  <si>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</si>
  <si>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</si>
  <si>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</si>
  <si>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</si>
  <si>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</si>
  <si>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</si>
  <si>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</si>
  <si>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</si>
  <si>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</si>
  <si>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</si>
  <si>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</si>
  <si>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</si>
  <si>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</si>
  <si>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</si>
  <si>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</si>
  <si>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</si>
  <si>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</si>
  <si>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</si>
  <si>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</si>
  <si>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</si>
  <si>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</si>
  <si>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</si>
  <si>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</si>
  <si>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</si>
  <si>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</si>
  <si>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</si>
  <si>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</si>
  <si>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</si>
  <si>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</si>
  <si>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</si>
  <si>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</si>
  <si>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</si>
  <si>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</si>
  <si>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</si>
  <si>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</si>
  <si>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</si>
  <si>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</si>
  <si>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</si>
  <si>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</si>
  <si>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</si>
  <si>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</si>
  <si>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</si>
  <si>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</si>
  <si>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</si>
  <si>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</si>
  <si>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</si>
  <si>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</si>
  <si>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</si>
  <si>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</si>
  <si>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</si>
  <si>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</si>
  <si>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</si>
  <si>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</si>
  <si>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</si>
  <si>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</si>
  <si>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</si>
  <si>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</si>
  <si>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</si>
  <si>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</si>
  <si>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</si>
  <si>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</si>
  <si>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</si>
  <si>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</si>
  <si>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</si>
  <si>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</si>
  <si>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</si>
  <si>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</si>
  <si>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</si>
  <si>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</si>
  <si>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</si>
  <si>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</si>
  <si>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</si>
  <si>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</si>
  <si>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</si>
  <si>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</si>
  <si>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</si>
  <si>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</si>
  <si>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</si>
  <si>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</si>
  <si>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</si>
  <si>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</si>
  <si>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</si>
  <si>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</si>
  <si>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</si>
  <si>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</si>
  <si>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</si>
  <si>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</si>
  <si>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</si>
  <si>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</si>
  <si>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</si>
  <si>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</si>
  <si>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</si>
  <si>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</si>
  <si>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</si>
  <si>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</si>
  <si>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</si>
  <si>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</si>
  <si>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</si>
  <si>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</si>
  <si>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</si>
  <si>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</si>
  <si>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</si>
  <si>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</si>
  <si>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</si>
  <si>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</si>
  <si>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</si>
  <si>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</si>
  <si>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</si>
  <si>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</si>
  <si>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</si>
  <si>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</si>
  <si>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</si>
  <si>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</si>
  <si>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</si>
  <si>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</si>
  <si>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</si>
  <si>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</si>
  <si>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</si>
  <si>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</si>
  <si>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</si>
  <si>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</si>
  <si>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</si>
  <si>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</si>
  <si>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</si>
  <si>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</si>
  <si>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</si>
  <si>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</si>
  <si>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</si>
  <si>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</si>
  <si>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</si>
  <si>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</si>
  <si>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</si>
  <si>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</si>
  <si>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</si>
  <si>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</si>
  <si>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</si>
  <si>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</si>
  <si>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</si>
  <si>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</si>
  <si>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</si>
  <si>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</si>
  <si>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</si>
  <si>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</si>
  <si>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</si>
  <si>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</si>
  <si>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</si>
  <si>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</si>
  <si>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</si>
  <si>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</si>
  <si>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</si>
  <si>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</si>
  <si>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</si>
  <si>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</si>
  <si>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</si>
  <si>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</si>
  <si>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</si>
  <si>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</si>
  <si>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</si>
  <si>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</si>
  <si>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</si>
  <si>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</si>
  <si>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</si>
  <si>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</si>
  <si>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</si>
  <si>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</si>
  <si>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</si>
  <si>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</si>
  <si>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</si>
  <si>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</si>
  <si>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</si>
  <si>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</si>
  <si>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</si>
  <si>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</si>
  <si>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</si>
  <si>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</si>
  <si>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</si>
  <si>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</si>
  <si>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</si>
  <si>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</si>
  <si>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</si>
  <si>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</si>
  <si>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</si>
  <si>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</si>
  <si>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</si>
  <si>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</si>
  <si>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</si>
  <si>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</si>
  <si>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</si>
  <si>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</si>
  <si>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</si>
  <si>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</si>
  <si>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</si>
  <si>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</si>
  <si>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</si>
  <si>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</si>
  <si>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</si>
  <si>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</si>
  <si>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</si>
  <si>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</si>
  <si>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</si>
  <si>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</si>
  <si>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</si>
  <si>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</si>
  <si>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</si>
  <si>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</si>
  <si>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</si>
  <si>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</si>
  <si>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</si>
  <si>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</si>
  <si>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</si>
  <si>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</si>
  <si>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</si>
  <si>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</si>
  <si>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</si>
  <si>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</si>
  <si>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</si>
  <si>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</si>
  <si>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</si>
  <si>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</si>
  <si>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</si>
  <si>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</si>
  <si>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</si>
  <si>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</si>
  <si>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</si>
  <si>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</si>
  <si>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</si>
  <si>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</si>
  <si>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</si>
  <si>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</si>
  <si>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</si>
  <si>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</si>
  <si>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</si>
  <si>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</si>
  <si>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</si>
  <si>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</si>
  <si>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</si>
  <si>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</si>
  <si>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</si>
  <si>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</si>
  <si>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</si>
  <si>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</si>
  <si>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</si>
  <si>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</si>
  <si>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</si>
  <si>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</si>
  <si>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</si>
  <si>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</si>
  <si>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</si>
  <si>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</si>
  <si>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</si>
  <si>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</si>
  <si>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</si>
  <si>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</si>
  <si>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</si>
  <si>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</si>
  <si>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</si>
  <si>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</si>
  <si>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</si>
  <si>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</si>
  <si>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</si>
  <si>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</si>
  <si>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</si>
  <si>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</si>
  <si>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</si>
  <si>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</si>
  <si>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</si>
  <si>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</si>
  <si>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</si>
  <si>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</si>
  <si>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</si>
  <si>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</si>
  <si>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</si>
  <si>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</si>
  <si>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</si>
  <si>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</si>
  <si>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</si>
  <si>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</si>
  <si>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</si>
  <si>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</si>
  <si>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</si>
  <si>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</si>
  <si>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</si>
  <si>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</si>
  <si>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</si>
  <si>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</si>
  <si>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</si>
  <si>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</si>
  <si>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</si>
  <si>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</si>
  <si>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</si>
  <si>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</si>
  <si>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</si>
  <si>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</si>
  <si>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</si>
  <si>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</si>
  <si>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</si>
  <si>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</si>
  <si>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</si>
  <si>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</si>
  <si>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</si>
  <si>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</si>
  <si>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</si>
  <si>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</si>
  <si>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</si>
  <si>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</si>
  <si>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</si>
  <si>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</si>
  <si>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</si>
  <si>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</si>
  <si>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</si>
  <si>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</si>
  <si>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</si>
  <si>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</si>
  <si>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</si>
  <si>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</si>
  <si>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</si>
  <si>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</si>
  <si>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</si>
  <si>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</si>
  <si>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</si>
  <si>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</si>
  <si>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</si>
  <si>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</si>
  <si>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</si>
  <si>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</si>
  <si>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</si>
  <si>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</si>
  <si>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</si>
  <si>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</si>
  <si>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</si>
  <si>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</si>
  <si>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</si>
  <si>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</si>
  <si>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</si>
  <si>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</si>
  <si>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</si>
  <si>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</si>
  <si>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</si>
  <si>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</si>
  <si>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</si>
  <si>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</si>
  <si>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</si>
  <si>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</si>
  <si>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</si>
  <si>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</si>
  <si>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</si>
  <si>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</si>
  <si>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</si>
  <si>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at site checking</t>
  </si>
  <si>
    <t>TT-20251121-00571, NO PCM</t>
  </si>
  <si>
    <t>N/A</t>
  </si>
  <si>
    <t>EM Team moved ETA: 20 min</t>
  </si>
  <si>
    <t>PCM-20251122-00000300</t>
  </si>
  <si>
    <t xml:space="preserve">ETA 20 MIN </t>
  </si>
  <si>
    <t>PCM-20251122-00000365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</si>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</sst>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320.39048437499878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45983.338910300925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45983.338910300925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45983.338910300925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45983.338910300925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45983.338910300925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45983.338910300925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45983.338910300925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45983.338910300925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45983.338910300925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45983.338910300925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45983.338910300925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45983.338910300925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45983.338910300925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45983.338910300925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45983.338910300925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45983.338910300925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45983.338910300925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45983.338910300925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45983.338910300925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45983.338910300925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45983.338910300925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45983.338910300925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45983.338910300925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45983.338910300925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45983.338910300925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45983.338910300925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45983.338910300925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45983.338910300925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45983.338910300925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45983.338910300925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45983.338910300925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45983.338910300925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45983.338910300925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45983.338910300925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45983.338910300925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45983.338910300925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45983.338910300925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45983.338910300925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45983.338910300925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45983.338910300925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45983.338910300925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45983.338910300925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45983.338910300925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45983.338910300925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45983.338910300925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D38CF053-2700-4237-BE64-32C700443696}"/>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C8"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158.33907233796344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4.4928819443157408E-2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45983.338910300925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45983.338910300925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45983.338910300925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45983.338910300925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45983.338910300925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45983.338910300925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45983.338910300925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45983.338910300925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45983.338910300925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45983.338910300925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45983.338910300925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45983.338910300925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45983.338910300925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45983.338910300925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45983.338910300925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45983.338910300925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45983.338910300925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45983.338910300925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45983.338910300925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45983.338910300925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45983.338910300925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45983.338910300925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45983.338910300925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45983.338910300925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45983.338910300925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45983.338910300925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45983.338910300925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45983.338910300925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45983.338910300925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45983.338910300925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45983.338910300925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45983.338910300925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45983.338910300925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45983.338910300925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45983.338910300925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45983.338910300925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45983.338910300925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45983.338910300925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45983.338910300925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45983.338910300925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45983.338910300925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45983.338910300925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45983.338910300925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45983.338910300925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45983.338910300925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45983.338910300925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45983.338910300925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45983.338910300925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45983.338910300925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45983.338910300925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45983.338910300925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45983.338910300925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45983.338910300925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45983.338910300925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45983.338910300925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45983.338910300925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45983.338910300925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45983.338910300925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45983.338910300925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45983.338910300925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45983.338910300925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45983.338910300925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45983.338910300925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45983.338910300925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45983.338910300925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45983.338910300925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45983.338910300925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45983.338910300925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45983.338910300925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45983.338910300925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45983.338910300925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45983.338910300925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45983.338910300925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45983.338910300925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45983.338910300925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45983.338910300925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45983.338910300925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45983.338910300925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45983.338910300925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45983.338910300925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45983.338910300925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45983.338910300925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45983.338910300925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45983.338910300925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45983.338910300925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45983.338910300925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45983.338910300925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45983.338910300925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45983.338910300925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45983.338910300925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45983.338910300925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45983.338910300925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45983.338910300925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45983.338910300925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45983.338910300925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45983.338910300925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45983.338910300925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45983.338910300925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45983.338910300925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45983.338910300925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45983.338910300925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45983.338910300925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45983.338910300925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45983.338910300925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45983.338910300925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45983.338910300925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45983.338910300925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45983.338910300925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45983.338910300925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45983.338910300925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45983.338910300925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45983.338910300925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45983.338910300925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45983.338910300925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45983.338910300925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45983.338910300925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45983.338910300925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45983.338910300925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45983.338910300925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45983.338910300925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45983.338910300925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45983.338910300925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45983.338910300925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45983.338910300925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45983.338910300925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45983.338910300925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45983.338910300925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45983.338910300925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45983.338910300925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45983.338910300925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45983.338910300925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45983.338910300925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45983.338910300925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45983.338910300925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45983.338910300925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45983.338910300925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45983.338910300925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45983.338910300925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45983.338910300925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45983.338910300925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45983.338910300925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45983.338910300925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45983.338910300925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45983.338910300925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45983.338910300925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45983.338910300925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45983.338910300925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45983.338910300925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45983.338910300925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45983.338910300925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45983.338910300925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45983.338910300925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45983.338910300925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45983.338910300925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45983.338910300925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45983.338910300925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45983.338910300925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45983.338910300925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45983.338910300925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45983.338910300925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45983.338910300925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45983.338910300925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45983.338910300925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45983.338910300925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45983.338910300925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45983.338910300925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45983.338910300925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45983.338910300925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45983.338910300925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45983.338910300925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45983.338910300925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45983.338910300925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45983.338910300925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45983.338910300925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45983.338910300925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45983.338910300925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45983.338910300925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45983.338910300925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45983.338910300925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45983.338910300925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45983.338910300925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45983.338910300925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45983.338910300925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45983.338910300925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45983.338910300925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45983.338910300925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45983.338910300925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45983.338910300925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45983.338910300925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45983.338910300925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45983.338910300925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45983.338910300925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45983.338910300925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45983.338910300925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45983.338910300925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45983.338910300925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45983.338910300925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45983.338910300925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45983.338910300925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45983.338910300925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45983.338910300925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45983.338910300925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45983.338910300925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45983.338910300925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45983.338910300925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45983.338910300925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45983.338910300925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45983.338910300925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45983.338910300925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45983.338910300925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45983.338910300925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45983.338910300925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45983.338910300925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45983.338910300925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45983.338910300925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45983.338910300925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45983.338910300925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45983.338910300925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45983.338910300925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45983.338910300925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45983.338910300925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45983.338910300925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45983.338910300925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45983.338910300925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45983.338910300925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45983.338910300925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45983.338910300925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45983.338910300925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45983.338910300925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45983.338910300925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45983.338910300925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45983.338910300925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45983.338910300925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45983.338910300925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45983.338910300925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45983.338910300925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45983.338910300925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45983.338910300925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45983.338910300925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45983.338910300925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45983.338910300925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45983.338910300925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45983.338910300925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45983.338910300925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45983.338910300925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45983.338910300925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45983.338910300925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45983.338910300925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45983.338910300925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45983.338910300925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45983.338910300925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45983.338910300925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45983.338910300925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45983.338910300925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45983.338910300925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45983.338910300925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45983.338910300925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45983.338910300925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45983.338910300925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45983.338910300925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45983.338910300925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45983.338910300925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45983.338910300925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45983.338910300925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45983.338910300925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45983.338910300925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45983.338910300925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45983.338910300925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45983.338910300925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45983.338910300925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45983.338910300925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45983.338910300925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45983.338910300925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45983.338910300925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45983.338910300925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45983.338910300925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45983.338910300925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45983.338910300925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45983.338910300925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45983.338910300925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45983.338910300925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45983.338910300925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45983.338910300925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45983.338910300925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45983.338910300925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45983.338910300925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45983.338910300925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45983.338910300925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45983.338910300925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45983.338910300925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45983.338910300925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45983.338910300925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45983.338910300925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45983.338910300925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45983.338910300925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45983.338910300925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45983.338910300925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45983.338910300925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45983.338910300925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45983.338910300925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45983.338910300925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45983.338910300925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45983.338910300925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45983.338910300925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45983.338910300925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45983.338910300925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45983.338910300925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45983.338910300925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45983.338910300925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45983.338910300925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45983.338910300925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45983.338910300925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45983.338910300925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45983.338910300925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45983.338910300925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45983.338910300925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45983.338910300925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45983.338910300925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45983.338910300925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45983.338910300925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45983.338910300925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45983.338910300925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45983.338910300925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45983.338910300925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45983.338910300925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45983.338910300925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45983.338910300925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45983.338910300925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45983.338910300925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45983.338910300925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45983.338910300925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45983.338910300925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45983.338910300925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45983.338910300925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45983.338910300925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45983.338910300925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45983.338910300925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45983.338910300925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45983.338910300925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45983.338910300925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45983.338910300925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45983.338910300925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45983.338910300925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45983.338910300925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45983.338910300925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45983.338910300925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45983.338910300925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45983.338910300925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45983.338910300925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45983.338910300925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45983.338910300925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45983.338910300925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45983.338910300925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45983.338910300925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45983.338910300925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45983.338910300925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45983.338910300925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45983.338910300925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45983.338910300925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45983.338910300925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45983.338910300925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45983.338910300925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45983.338910300925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45983.338910300925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45983.338910300925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45983.338910300925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45983.338910300925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45983.338910300925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45983.338910300925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45983.338910300925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45983.338910300925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45983.338910300925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45983.338910300925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45983.338910300925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45983.338910300925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45983.338910300925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45983.338910300925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45983.338910300925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45983.338910300925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45983.338910300925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45983.338910300925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45983.338910300925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45983.338910300925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45983.338910300925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45983.338910300925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45983.338910300925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45983.338910300925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45983.338910300925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45983.338910300925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45983.338910300925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45983.338910300925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45983.338910300925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45983.338910300925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45983.338910300925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45983.338910300925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45983.338910300925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45983.338910300925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45983.338910300925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45983.338910300925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45983.338910300925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45983.338910300925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45983.338910300925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45983.338910300925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45983.338910300925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45983.338910300925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45983.338910300925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45983.338910300925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45983.338910300925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45983.338910300925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45983.338910300925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45983.338910300925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45983.338910300925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45983.338910300925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45983.338910300925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45983.338910300925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45983.338910300925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45983.338910300925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45983.338910300925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45983.338910300925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45983.338910300925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45983.338910300925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45983.338910300925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45983.338910300925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45983.338910300925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45983.338910300925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45983.338910300925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45983.338910300925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45983.338910300925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45983.338910300925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45983.338910300925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45983.338910300925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45983.338910300925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45983.338910300925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45983.338910300925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45983.338910300925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45983.338910300925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45983.338910300925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45983.338910300925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45983.338910300925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45983.338910300925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45983.338910300925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45983.338910300925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45983.338910300925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45983.338910300925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45983.338910300925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45983.338910300925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45983.338910300925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45983.338910300925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45983.338910300925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45983.338910300925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45983.338910300925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45983.338910300925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45983.338910300925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45983.338910300925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45983.338910300925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45983.338910300925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45983.338910300925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45983.338910300925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45983.338910300925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45983.338910300925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45983.338910300925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45983.338910300925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45983.338910300925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45983.338910300925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45983.338910300925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45983.338910300925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45983.338910300925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45983.338910300925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45983.338910300925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45983.338910300925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45983.338910300925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45983.338910300925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45983.338910300925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45983.338910300925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45983.338910300925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45983.338910300925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45983.338910300925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45983.338910300925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45983.338910300925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45983.338910300925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45983.338910300925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45983.338910300925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45983.338910300925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45983.338910300925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45983.338910300925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45983.338910300925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45983.338910300925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45983.338910300925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45983.338910300925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45983.338910300925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45983.338910300925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45983.338910300925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45983.338910300925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45983.338910300925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45983.338910300925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45983.338910300925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45983.338910300925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45983.338910300925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45983.338910300925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45983.338910300925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45983.338910300925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45983.338910300925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45983.338910300925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45983.338910300925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45983.338910300925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45983.338910300925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45983.338910300925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45983.338910300925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45983.338910300925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45983.338910300925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45983.338910300925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45983.338910300925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45983.338910300925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45983.338910300925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45983.338910300925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45983.338910300925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45983.338910300925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45983.338910300925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45983.338910300925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45983.338910300925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45983.338910300925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45983.338910300925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45983.338910300925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45983.338910300925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45983.338910300925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45983.338910300925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45983.338910300925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45983.338910300925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45983.338910300925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45983.338910300925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45983.338910300925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45983.338910300925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45983.338910300925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45983.338910300925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45983.338910300925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45983.338910300925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45983.338910300925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45983.338910300925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45983.338910300925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45983.338910300925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45983.338910300925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45983.338910300925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45983.338910300925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45983.338910300925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45983.338910300925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45983.338910300925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45983.338910300925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45983.338910300925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45983.338910300925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45983.338910300925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45983.338910300925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45983.338910300925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45983.338910300925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45983.338910300925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45983.338910300925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45983.338910300925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45983.338910300925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45983.338910300925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45983.338910300925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45983.338910300925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45983.338910300925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45983.338910300925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45983.338910300925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45983.338910300925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45983.338910300925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45983.338910300925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45983.338910300925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45983.338910300925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45983.338910300925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45983.338910300925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45983.338910300925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45983.338910300925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45983.338910300925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45983.338910300925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45983.338910300925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45983.338910300925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45983.338910300925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45983.338910300925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45983.338910300925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45983.338910300925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45983.338910300925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45983.338910300925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45983.338910300925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45983.338910300925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45983.338910300925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45983.338910300925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45983.338910300925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45983.338910300925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45983.338910300925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45983.338910300925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45983.338910300925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45983.338910300925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45983.338910300925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45983.338910300925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45983.338910300925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45983.338910300925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45983.338910300925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45983.338910300925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45983.338910300925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45983.338910300925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45983.338910300925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45983.338910300925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45983.338910300925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45983.338910300925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45983.338910300925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45983.338910300925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45983.338910300925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45983.338910300925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45983.338910300925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45983.338910300925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45983.338910300925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45983.338910300925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45983.338910300925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45983.338910300925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45983.338910300925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45983.338910300925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45983.338910300925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45983.338910300925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45983.338910300925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45983.338910300925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45983.338910300925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45983.338910300925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45983.338910300925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45983.338910300925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45983.338910300925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45983.338910300925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45983.338910300925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45983.338910300925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45983.338910300925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45983.338910300925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45983.338910300925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45983.338910300925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45983.338910300925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45983.338910300925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45983.338910300925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45983.338910300925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45983.338910300925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45983.338910300925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45983.338910300925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45983.338910300925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45983.338910300925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45983.338910300925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45983.338910300925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45983.338910300925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45983.338910300925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45983.338910300925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45983.338910300925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45983.338910300925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45983.338910300925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45983.338910300925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45983.338910300925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45983.338910300925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45983.338910300925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45983.338910300925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45983.338910300925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45983.338910300925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45983.338910300925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45983.338910300925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45983.338910300925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45983.338910300925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45983.338910300925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45983.338910300925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45983.338910300925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45983.338910300925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45983.338910300925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45983.338910300925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45983.338910300925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45983.338910300925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45983.338910300925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45983.338910300925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45983.338910300925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45983.338910300925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45983.338910300925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45983.338910300925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45983.338910300925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45983.338910300925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45983.338910300925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45983.338910300925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45983.338910300925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45983.338910300925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45983.338910300925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45983.338910300925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45983.338910300925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45983.338910300925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45983.338910300925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45983.338910300925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45983.338910300925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45983.338910300925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45983.338910300925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45983.338910300925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45983.338910300925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45983.338910300925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45983.338910300925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45983.338910300925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45983.338910300925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45983.338910300925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45983.338910300925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45983.338910300925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45983.338910300925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45983.338910300925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45983.338910300925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45983.338910300925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45983.338910300925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45983.338910300925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45983.338910300925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45983.338910300925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45983.338910300925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45983.338910300925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45983.338910300925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45983.338910300925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45983.338910300925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45983.338910300925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45983.338910300925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45983.338910300925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45983.338910300925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45983.338910300925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45983.338910300925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45983.338910300925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45983.338910300925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45983.338910300925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45983.338910300925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45983.338910300925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45983.338910300925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45983.338910300925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45983.338910300925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45983.338910300925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45983.338910300925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45983.338910300925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45983.338910300925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45983.338910300925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45983.338910300925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45983.338910300925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45983.338910300925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45983.338910300925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45983.338910300925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45983.338910300925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45983.338910300925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45983.338910300925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45983.338910300925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45983.338910300925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45983.338910300925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45983.338910300925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45983.338910300925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45983.338910300925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45983.338910300925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45983.338910300925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45983.338910300925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45983.338910300925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45983.338910300925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45983.338910300925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45983.338910300925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45983.338910300925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45983.338910300925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45983.338910300925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45983.338910300925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45983.338910300925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45983.338910300925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45983.338910300925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45983.338910300925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45983.338910300925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45983.338910300925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45983.338910300925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45983.338910300925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45983.338910300925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45983.338910300925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45983.338910300925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45983.338910300925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45983.338910300925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45983.338910300925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45983.338910300925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45983.338910300925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45983.338910300925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45983.338910300925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45983.338910300925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45983.338910300925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45983.338910300925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45983.338910300925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45983.338910300925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45983.338910300925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45983.338910300925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45983.338910300925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45983.338910300925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45983.338910300925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45983.338910300925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45983.338910300925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45983.338910300925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45983.338910300925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45983.338910300925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45983.338910300925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45983.338910300925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45983.338910300925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45983.338910300925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45983.338910300925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45983.338910300925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45983.338910300925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45983.338910300925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45983.338910300925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45983.338910300925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45983.338910300925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45983.338910300925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45983.338910300925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45983.338910300925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45983.338910300925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45983.338910300925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45983.338910300925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45983.338910300925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45983.338910300925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45983.338910300925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45983.338910300925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45983.338910300925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45983.338910300925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45983.338910300925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45983.338910300925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45983.338910300925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45983.338910300925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45983.338910300925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45983.338910300925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45983.338910300925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45983.338910300925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45983.338910300925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45983.338910300925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45983.338910300925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45983.338910300925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45983.338910300925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45983.338910300925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45983.338910300925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45983.338910300925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45983.338910300925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45983.338910300925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45983.338910300925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45983.338910300925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45983.338910300925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45983.338910300925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45983.338910300925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45983.338910300925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45983.338910300925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45983.338910300925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45983.338910300925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45983.338910300925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45983.338910300925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45983.338910300925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45983.338910300925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45983.338910300925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45983.338910300925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45983.338910300925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45983.338910300925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45983.338910300925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45983.338910300925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45983.338910300925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45983.338910300925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45983.338910300925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45983.338910300925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45983.338910300925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45983.338910300925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45983.338910300925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45983.338910300925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45983.338910300925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45983.338910300925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45983.338910300925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45983.338910300925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45983.338910300925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45983.338910300925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45983.338910300925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45983.338910300925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45983.338910300925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45983.338910300925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45983.338910300925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45983.338910300925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45983.338910300925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45983.338910300925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45983.338910300925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45983.338910300925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45983.338910300925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45983.338910300925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45983.338910300925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45983.338910300925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45983.338910300925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45983.338910300925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45983.338910300925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45983.338910300925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45983.338910300925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45983.338910300925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45983.338910300925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45983.338910300925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45983.338910300925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45983.338910300925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45983.338910300925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45983.338910300925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45983.338910300925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45983.338910300925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45983.338910300925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45983.338910300925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45983.338910300925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45983.338910300925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45983.338910300925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45983.338910300925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45983.338910300925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45983.338910300925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45983.338910300925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45983.338910300925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45983.338910300925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45983.338910300925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45983.338910300925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45983.338910300925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45983.338910300925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45983.338910300925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45983.338910300925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45983.338910300925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45983.338910300925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45983.338910300925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45983.338910300925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45983.338910300925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45983.338910300925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45983.338910300925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45983.338910300925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45983.338910300925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45983.338910300925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45983.338910300925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45983.338910300925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45983.338910300925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45983.338910300925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45983.338910300925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45983.338910300925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45983.338910300925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45983.338910300925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45983.338910300925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45983.338910300925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45983.338910300925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45983.338910300925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45983.338910300925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45983.338910300925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45983.338910300925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45983.338910300925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45983.338910300925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45983.338910300925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45983.338910300925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45983.338910300925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45983.338910300925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45983.338910300925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45983.338910300925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45983.338910300925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45983.338910300925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45983.338910300925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45983.338910300925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45983.338910300925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45983.338910300925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45983.338910300925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45983.338910300925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45983.338910300925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45983.338910300925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45983.338910300925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45983.338910300925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45983.338910300925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45983.338910300925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45983.338910300925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45983.338910300925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45983.338910300925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45983.338910300925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45983.338910300925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45983.338910300925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45983.338910300925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45983.338910300925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45983.338910300925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45983.338910300925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45983.338910300925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45983.338910300925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45983.338910300925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45983.338910300925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45983.338910300925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45983.338910300925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45983.338910300925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45983.338910300925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45983.338910300925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45983.338910300925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45983.338910300925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45983.338910300925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45983.338910300925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45983.338910300925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45983.338910300925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45983.338910300925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45983.338910300925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45983.338910300925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45983.338910300925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45983.338910300925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45983.338910300925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45983.338910300925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45983.338910300925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45983.338910300925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45983.338910300925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45983.338910300925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45983.338910300925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45983.338910300925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45983.338910300925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45983.338910300925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45983.338910300925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45983.338910300925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45983.338910300925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45983.338910300925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45983.338910300925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45983.338910300925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45983.338910300925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45983.338910300925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45983.338910300925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45983.338910300925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45983.338910300925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45983.338910300925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45983.338910300925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45983.338910300925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45983.338910300925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45983.338910300925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45983.338910300925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45983.338910300925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45983.338910300925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45983.338910300925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45983.338910300925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45983.338910300925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45983.338910300925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45983.338910300925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45983.338910300925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45983.338910300925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45983.338910300925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45983.338910300925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45983.338910300925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45983.338910300925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45983.338910300925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45983.338910300925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45983.338910300925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45983.338910300925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45983.338910300925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45983.338910300925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45983.338910300925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45983.338910300925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45983.338910300925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45983.338910300925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45983.338910300925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45983.338910300925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45983.338910300925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45983.338910300925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45983.338910300925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45983.338910300925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45983.338910300925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45983.338910300925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45983.338910300925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45983.338910300925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45983.338910300925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45983.338910300925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45983.338910300925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45983.338910300925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45983.338910300925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45983.338910300925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45983.338910300925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45983.338910300925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45983.338910300925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45983.338910300925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45983.338910300925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45983.338910300925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45983.338910300925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45983.338910300925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45983.338910300925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45983.338910300925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45983.338910300925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45983.338910300925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45983.338910300925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45983.338910300925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45983.338910300925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45983.338910300925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45983.338910300925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45983.338910300925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45983.338910300925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45983.338910300925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45983.338910300925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45983.338910300925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45983.338910300925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45983.338910300925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45983.338910300925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45983.338910300925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45983.338910300925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45983.338910300925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45983.338910300925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45983.338910300925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45983.338910300925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45983.338910300925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45983.338910300925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45983.338910300925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45983.338910300925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45983.338910300925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45983.338910300925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45983.338910300925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45983.338910300925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45983.338910300925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45983.338910300925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45983.338910300925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45983.338910300925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45983.338910300925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45983.338910300925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45983.338910300925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45983.338910300925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45983.338910300925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45983.338910300925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45983.338910300925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45983.338910300925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45983.338910300925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45983.338910300925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45983.338910300925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45983.338910300925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45983.338910300925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45983.338910300925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45983.338910300925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45983.338910300925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45983.338910300925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45983.338910300925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45983.338910300925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45983.338910300925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45983.338910300925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45983.338910300925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45983.338910300925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45983.338910300925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45983.338910300925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45983.338910300925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45983.338910300925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45983.338910300925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45983.338910300925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45983.338910300925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45983.338910300925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279.85819270832872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38898</v>
      </c>
      <c r="E3" s="94" t="s">
        <v>39021</v>
      </c>
      <c r="F3" s="95">
        <v>45983.120532407411</v>
      </c>
      <c r="G3" s="96">
        <f t="shared" ref="G3:G17" ca="1" si="0">IFERROR(NOW()-F3,"")</f>
        <v>0.21837789351411629</v>
      </c>
      <c r="H3" s="95">
        <v>45983.076435185183</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35171</v>
      </c>
      <c r="E4" s="94" t="s">
        <v>39021</v>
      </c>
      <c r="F4" s="95">
        <v>45983.262025462966</v>
      </c>
      <c r="G4" s="96">
        <f t="shared" ca="1" si="0"/>
        <v>7.6884837959369179E-2</v>
      </c>
      <c r="H4" s="95">
        <v>45983.300081018519</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29370</v>
      </c>
      <c r="E5" s="94" t="s">
        <v>39100</v>
      </c>
      <c r="F5" s="95"/>
      <c r="G5" s="96">
        <f t="shared" ca="1" si="0"/>
        <v>45983.338910300925</v>
      </c>
      <c r="H5" s="95">
        <v>45983.324664351851</v>
      </c>
      <c r="I5" s="113" t="str">
        <f>IFERROR(VLOOKUP(D5,DB!A:F,6,0),"")</f>
        <v>SCECO</v>
      </c>
      <c r="J5" s="113" t="str">
        <f>IFERROR(VLOOKUP(D5,DB!A:G,7,0),"")</f>
        <v>Good</v>
      </c>
      <c r="K5" s="97" t="s">
        <v>39114</v>
      </c>
      <c r="L5" s="91" t="str">
        <f>IFERROR(VLOOKUP(D5,DB!A:I,9,0),"")</f>
        <v>Latis</v>
      </c>
    </row>
    <row r="6" spans="1:16" ht="15" customHeight="1">
      <c r="A6" s="113"/>
      <c r="B6" s="113" t="str">
        <f>IFERROR(VLOOKUP(D6,DB!A:K,11,0),"")</f>
        <v/>
      </c>
      <c r="C6" s="93"/>
      <c r="D6" s="91"/>
      <c r="E6" s="94"/>
      <c r="F6" s="95"/>
      <c r="G6" s="96">
        <f t="shared" ca="1" si="0"/>
        <v>45983.338910300925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45983.338910300925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45983.338910300925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45983.338910300925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45983.338910300925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45983.338910300925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45983.338910300925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45983.338910300925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45983.338910300925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45983.338910300925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45983.338910300925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45983.338910300925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45983.338910300925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45983.338910300925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45983.338910300925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45983.338910300925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45983.338910300925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45983.338910300925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45983.338910300925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45983.338910300925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45983.338910300925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45983.338910300925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45983.338910300925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45983.338910300925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45983.338910300925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45983.338910300925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45983.338910300925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45983.338910300925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45983.338910300925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45983.338910300925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45983.338910300925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45983.338910300925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45983.338910300925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45983.338910300925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45983.338910300925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45983.338910300925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45983.338910300925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45983.338910300925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45983.338910300925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45983.338910300925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45983.338910300925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45983.338910300925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45983.338910300925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45983.338910300925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45983.338910300925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45983.338910300925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45983.338910300925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45983.338910300925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45983.338910300925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45983.338910300925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45983.338910300925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45983.338910300925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45983.338910300925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45983.338910300925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45983.338910300925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45983.338910300925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45983.338910300925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45983.338910300925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45983.338910300925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45983.338910300925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45983.338910300925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45983.338910300925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45983.338910300925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45983.338910300925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45983.338910300925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45983.338910300925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45983.338910300925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45983.338910300925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45983.338910300925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45983.338910300925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45983.338910300925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45983.338910300925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45983.338910300925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45983.338910300925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45983.338910300925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45983.338910300925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45983.338910300925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45983.338910300925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45983.338910300925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45983.338910300925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45983.338910300925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45983.338910300925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45983.338910300925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45983.338910300925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45983.338910300925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45983.338910300925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45983.338910300925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45983.338910300925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45983.338910300925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45983.338910300925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45983.338910300925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45983.338910300925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45983.338910300925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45983.338910300925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45983.338910300925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45983.338910300925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45983.338910300925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45983.338910300925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45983.338910300925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45983.338910300925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45983.338910300925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45983.338910300925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45983.338910300925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45983.338910300925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45983.338910300925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45983.338910300925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45983.338910300925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45983.338910300925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45983.338910300925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45983.338910300925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45983.338910300925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45983.338910300925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45983.338910300925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45983.338910300925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45983.338910300925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45983.338910300925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45983.338910300925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45983.338910300925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45983.338910300925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45983.338910300925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45983.338910300925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45983.338910300925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45983.338910300925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45983.338910300925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45983.338910300925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45983.338910300925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45983.338910300925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45983.338910300925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45983.338910300925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45983.338910300925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45983.338910300925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45983.338910300925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45983.338910300925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45983.338910300925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45983.338910300925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45983.338910300925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45983.338910300925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45983.338910300925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45983.338910300925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45983.338910300925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45983.338910300925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45983.338910300925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45983.338910300925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45983.338910300925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45983.338910300925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45983.338910300925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45983.338910300925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45983.338910300925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45983.338910300925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45983.338910300925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45983.338910300925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45983.338910300925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45983.338910300925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45983.338910300925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45983.338910300925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45983.338910300925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45983.338910300925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45983.338910300925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45983.338910300925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45983.338910300925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45983.338910300925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45983.338910300925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45983.338910300925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45983.338910300925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45983.338910300925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45983.338910300925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45983.338910300925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45983.338910300925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45983.338910300925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45983.338910300925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45983.338910300925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45983.338910300925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45983.338910300925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45983.338910300925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45983.338910300925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45983.338910300925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45983.338910300925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45983.338910300925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45983.338910300925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45983.338910300925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45983.338910300925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45983.338910300925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45983.338910300925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45983.338910300925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45983.338910300925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45983.338910300925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45983.338910300925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45983.338910300925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45983.338910300925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45983.338910300925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45983.338910300925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45983.338910300925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45983.338910300925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45983.338910300925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45983.338910300925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45983.338910300925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45983.338910300925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45983.338910300925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45983.338910300925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45983.338910300925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45983.338910300925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45983.338910300925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45983.338910300925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45983.338910300925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45983.338910300925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45983.338910300925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45983.338910300925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45983.338910300925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45983.338910300925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45983.338910300925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45983.338910300925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45983.338910300925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45983.338910300925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45983.338910300925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45983.338910300925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45983.338910300925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45983.338910300925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45983.338910300925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45983.338910300925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45983.338910300925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45983.338910300925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45983.338910300925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45983.338910300925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45983.338910300925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45983.338910300925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45983.338910300925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45983.338910300925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45983.338910300925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45983.338910300925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45983.338910300925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45983.338910300925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45983.338910300925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45983.338910300925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45983.338910300925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45983.338910300925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45983.338910300925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45983.338910300925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45983.338910300925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45983.338910300925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45983.338910300925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45983.338910300925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45983.338910300925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45983.338910300925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45983.338910300925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45983.338910300925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45983.338910300925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45983.338910300925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45983.338910300925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45983.338910300925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45983.338910300925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45983.338910300925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45983.338910300925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45983.338910300925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45983.338910300925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45983.338910300925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45983.338910300925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45983.338910300925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45983.338910300925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45983.338910300925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45983.338910300925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45983.338910300925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45983.338910300925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45983.338910300925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45983.338910300925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45983.338910300925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45983.338910300925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45983.338910300925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45983.338910300925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45983.338910300925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45983.338910300925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45983.338910300925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45983.338910300925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45983.338910300925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45983.338910300925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45983.338910300925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45983.338910300925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45983.338910300925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45983.338910300925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45983.338910300925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45983.338910300925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45983.338910300925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45983.338910300925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45983.338910300925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45983.338910300925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45983.338910300925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45983.338910300925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45983.338910300925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45983.338910300925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45983.338910300925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45983.338910300925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45983.338910300925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45983.338910300925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45983.338910300925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45983.338910300925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45983.338910300925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45983.338910300925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45983.338910300925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45983.338910300925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45983.338910300925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45983.338910300925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45983.338910300925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45983.338910300925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45983.338910300925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45983.338910300925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45983.338910300925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45983.338910300925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45983.338910300925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45983.338910300925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45983.338910300925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45983.338910300925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45983.338910300925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45983.338910300925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45983.338910300925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45983.338910300925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45983.338910300925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45983.338910300925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45983.338910300925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45983.338910300925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45983.338910300925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45983.338910300925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45983.338910300925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45983.338910300925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45983.338910300925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45983.338910300925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45983.338910300925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45983.338910300925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45983.338910300925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45983.338910300925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45983.338910300925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45983.338910300925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45983.338910300925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45983.338910300925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45983.338910300925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45983.338910300925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45983.338910300925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45983.338910300925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45983.338910300925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45983.338910300925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45983.338910300925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45983.338910300925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45983.338910300925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45983.338910300925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45983.338910300925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45983.338910300925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45983.338910300925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45983.338910300925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45983.338910300925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45983.338910300925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45983.338910300925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45983.338910300925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45983.338910300925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45983.338910300925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45983.338910300925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45983.338910300925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45983.338910300925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45983.338910300925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45983.338910300925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45983.338910300925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45983.338910300925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45983.338910300925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45983.338910300925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45983.338910300925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45983.338910300925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45983.338910300925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45983.338910300925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45983.338910300925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45983.338910300925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45983.338910300925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45983.338910300925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45983.338910300925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45983.338910300925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45983.338910300925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45983.338910300925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45983.338910300925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45983.338910300925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45983.338910300925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45983.338910300925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45983.338910300925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45983.338910300925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45983.338910300925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45983.338910300925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45983.338910300925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45983.338910300925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45983.338910300925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45983.338910300925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45983.338910300925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45983.338910300925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45983.338910300925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45983.338910300925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45983.338910300925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45983.338910300925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45983.338910300925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45983.338910300925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45983.338910300925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45983.338910300925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45983.338910300925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45983.338910300925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45983.338910300925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45983.338910300925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45983.338910300925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45983.338910300925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45983.338910300925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45983.338910300925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45983.338910300925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45983.338910300925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45983.338910300925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45983.338910300925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45983.338910300925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45983.338910300925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45983.338910300925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45983.338910300925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45983.338910300925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45983.338910300925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45983.338910300925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45983.338910300925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45983.338910300925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45983.338910300925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45983.338910300925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45983.338910300925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45983.338910300925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45983.338910300925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45983.338910300925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45983.338910300925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45983.338910300925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45983.338910300925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45983.338910300925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45983.338910300925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45983.338910300925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45983.338910300925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45983.338910300925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45983.338910300925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45983.338910300925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45983.338910300925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45983.338910300925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45983.338910300925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45983.338910300925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45983.338910300925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45983.338910300925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45983.338910300925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45983.338910300925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45983.338910300925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45983.338910300925</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91.506850115736597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57.150032986108272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34.677799189812504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5.8241070601870888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1.9656116898113396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0.57035706018359633</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38118</v>
      </c>
      <c r="E8" s="109" t="s">
        <v>39021</v>
      </c>
      <c r="F8" s="128">
        <v>45983.307453703703</v>
      </c>
      <c r="G8" s="111">
        <f ca="1">IFERROR(NOW()-F8,"")</f>
        <v>3.1456597222131677E-2</v>
      </c>
      <c r="H8" s="128">
        <v>45983.301655092589</v>
      </c>
      <c r="I8" s="109" t="str">
        <f>IFERROR(VLOOKUP(D8,DB!A:F,6,0),"")</f>
        <v>SCECO</v>
      </c>
      <c r="J8" s="109" t="str">
        <f>IFERROR(VLOOKUP(D8,DB!A:G,7,0),"")</f>
        <v>Haj Removal</v>
      </c>
      <c r="K8" s="109" t="s">
        <v>39128</v>
      </c>
      <c r="L8" s="109" t="str">
        <f>IFERROR(VLOOKUP(D8,DB!A:I,9,0),"")</f>
        <v>Latis</v>
      </c>
    </row>
    <row r="9" spans="1:13">
      <c r="A9" s="109" t="s">
        <v>39129</v>
      </c>
      <c r="B9" s="109" t="str">
        <f>IFERROR(VLOOKUP(D9,DB!A:K,11,0),"")</f>
        <v>R5</v>
      </c>
      <c r="C9" s="109">
        <v>1</v>
      </c>
      <c r="D9" s="109" t="s">
        <v>32330</v>
      </c>
      <c r="E9" s="109" t="s">
        <v>39021</v>
      </c>
      <c r="F9" s="109" t="s">
        <v>39130</v>
      </c>
      <c r="G9" s="111" t="str">
        <f ca="1">IFERROR(NOW()-F9,"")</f>
        <v/>
      </c>
      <c r="H9" s="128">
        <v>45983.318981481483</v>
      </c>
      <c r="I9" s="109" t="str">
        <f>IFERROR(VLOOKUP(D9,DB!A:F,6,0),"")</f>
        <v>SCECO</v>
      </c>
      <c r="J9" s="109" t="str">
        <f>IFERROR(VLOOKUP(D9,DB!A:G,7,0),"")</f>
        <v>Dead</v>
      </c>
      <c r="K9" s="109" t="s">
        <v>39131</v>
      </c>
      <c r="L9" s="109" t="str">
        <f>IFERROR(VLOOKUP(D9,DB!A:I,9,0),"")</f>
        <v>Latis</v>
      </c>
    </row>
    <row r="10" spans="1:13">
      <c r="A10" s="109"/>
      <c r="B10" s="109" t="str">
        <f>IFERROR(VLOOKUP(D10,DB!A:K,11,0),"")</f>
        <v/>
      </c>
      <c r="C10" s="109"/>
      <c r="D10" s="109"/>
      <c r="E10" s="109"/>
      <c r="F10" s="109"/>
      <c r="G10" s="111">
        <f ca="1">IFERROR(NOW()-F10,"")</f>
        <v>45983.338910300925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45983.338910300925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45983.338910300925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45983.338910300925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45983.338910300925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45983.338910300925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45983.338910300925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45983.338910300925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45983.338910300925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45983.338910300925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45983.338910300925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45983.338910300925</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45983.338910300925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45983.338910300925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45983.338910300925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45983.338910300925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45983.338910300925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45983.338910300925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45983.338910300925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45983.338910300925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45983.338910300925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45983.338910300925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45983.338910300925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45983.338910300925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45983.338910300925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45983.338910300925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45983.338910300925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45983.338910300925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45983.338910300925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45983.338910300925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45983.338910300925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45983.338910300925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45983.338910300925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45983.338910300925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45983.338910300925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45983.338910300925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45983.338910300925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45983.338910300925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45983.338910300925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45983.338910300925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45983.338910300925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45983.338910300925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45983.338910300925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45983.338910300925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45983.338910300925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45983.338910300925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45983.338910300925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45983.338910300925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45983.338910300925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45983.338910300925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45983.338910300925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45983.338910300925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45983.338910300925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45983.338910300925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45983.338910300925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45983.338910300925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45983.338910300925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45983.338910300925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45983.338910300925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45983.338910300925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45983.338910300925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45983.338910300925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45983.338910300925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45983.338910300925</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45983.338910300925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45983.338910300925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45983.338910300925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45983.338910300925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45983.338910300925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45983.338910300925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45983.338910300925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45983.338910300925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45983.338910300925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45983.338910300925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45983.338910300925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45983.338910300925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45983.338910300925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45983.338910300925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45983.338910300925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45983.338910300925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45983.338910300925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45983.338910300925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45983.338910300925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45983.338910300925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45983.338910300925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45983.338910300925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45983.338910300925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45983.338910300925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45983.338910300925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45983.338910300925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45983.338910300925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45983.338910300925</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workbookViewId="0">
      <selection activeCell="E7" sqref="E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33716</v>
      </c>
      <c r="E2" s="109" t="s">
        <v>39021</v>
      </c>
      <c r="F2" s="121">
        <v>45983.278645833336</v>
      </c>
      <c r="G2" s="104">
        <f t="shared" ref="G2:G22" ca="1" si="0">IFERROR(NOW()-F2,"-")</f>
        <v>6.0264467589149717E-2</v>
      </c>
      <c r="H2" s="121">
        <v>45983.278599537036</v>
      </c>
      <c r="I2" s="119" t="str">
        <f>IFERROR(VLOOKUP(D2,DB!A:F,6,0),"")</f>
        <v>SCECO</v>
      </c>
      <c r="J2" s="119" t="str">
        <f>IFERROR(VLOOKUP(D2,DB!A:G,7,0),"")</f>
        <v>Vandalized</v>
      </c>
      <c r="K2" s="122" t="s">
        <v>39133</v>
      </c>
      <c r="L2" s="123" t="str">
        <f>IFERROR(VLOOKUP(D2,DB!A:I,9,0),"")</f>
        <v>Latis</v>
      </c>
    </row>
    <row r="3" spans="1:16382" ht="31.5" customHeight="1">
      <c r="A3" s="118" t="s">
        <v>39134</v>
      </c>
      <c r="B3" s="119" t="str">
        <f>IFERROR(VLOOKUP(D3,DB!A:K,11,0),"")</f>
        <v>R6</v>
      </c>
      <c r="C3" s="120">
        <v>1</v>
      </c>
      <c r="D3" s="119" t="s">
        <v>34850</v>
      </c>
      <c r="E3" s="109" t="s">
        <v>39021</v>
      </c>
      <c r="F3" s="121">
        <v>45983.312881944446</v>
      </c>
      <c r="G3" s="104">
        <f t="shared" ca="1" si="0"/>
        <v>2.6028356478491332E-2</v>
      </c>
      <c r="H3" s="121">
        <v>45983.312824074077</v>
      </c>
      <c r="I3" s="119" t="str">
        <f>IFERROR(VLOOKUP(D3,DB!A:F,6,0),"")</f>
        <v>SCECO</v>
      </c>
      <c r="J3" s="119" t="str">
        <f>IFERROR(VLOOKUP(D3,DB!A:G,7,0),"")</f>
        <v>In progress</v>
      </c>
      <c r="K3" s="122" t="s">
        <v>39135</v>
      </c>
      <c r="L3" s="123" t="str">
        <f>IFERROR(VLOOKUP(D3,DB!A:I,9,0),"")</f>
        <v>Latis</v>
      </c>
    </row>
    <row r="4" spans="1:16382" ht="31.5" customHeight="1">
      <c r="A4" s="118"/>
      <c r="B4" s="119" t="str">
        <f>IFERROR(VLOOKUP(D4,DB!A:K,11,0),"")</f>
        <v/>
      </c>
      <c r="C4" s="120"/>
      <c r="D4" s="119"/>
      <c r="E4" s="109"/>
      <c r="F4" s="121"/>
      <c r="G4" s="104">
        <f t="shared" ca="1" si="0"/>
        <v>45983.338910300925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45983.338910300925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45983.338910300925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45983.338910300925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45983.338910300925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45983.338910300925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45983.338910300925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45983.338910300925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45983.338910300925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45983.338910300925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45983.338910300925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45983.338910300925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45983.338910300925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45983.338910300925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45983.338910300925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45983.338910300925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45983.338910300925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45983.338910300925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45983.338910300925</v>
      </c>
      <c r="H22" s="121"/>
      <c r="I22" s="119" t="str">
        <f>IFERROR(VLOOKUP(D22,DB!A:F,6,0),"")</f>
        <v/>
      </c>
      <c r="J22" s="119" t="str">
        <f>IFERROR(VLOOKUP(D22,DB!A:G,7,0),"")</f>
        <v/>
      </c>
      <c r="K22" s="122"/>
      <c r="L22" s="123"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